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2565" windowWidth="19095" windowHeight="10110"/>
  </bookViews>
  <sheets>
    <sheet name="Расчет" sheetId="8" r:id="rId1"/>
    <sheet name="Прайс-лист" sheetId="6" r:id="rId2"/>
  </sheets>
  <definedNames>
    <definedName name="_xlnm.Print_Area" localSheetId="1">'Прайс-лист'!#REF!</definedName>
  </definedNames>
  <calcPr calcId="152511"/>
</workbook>
</file>

<file path=xl/calcChain.xml><?xml version="1.0" encoding="utf-8"?>
<calcChain xmlns="http://schemas.openxmlformats.org/spreadsheetml/2006/main">
  <c r="H13" i="8" l="1"/>
  <c r="H12" i="8" l="1"/>
  <c r="E14" i="8" l="1"/>
  <c r="E24" i="8" l="1"/>
  <c r="H91" i="8" l="1"/>
  <c r="H90" i="8"/>
  <c r="H79" i="8" l="1"/>
  <c r="H40" i="8"/>
  <c r="E76" i="8" l="1"/>
  <c r="H76" i="8" s="1"/>
  <c r="E75" i="8"/>
  <c r="H75" i="8" s="1"/>
  <c r="E71" i="8"/>
  <c r="H71" i="8" s="1"/>
  <c r="E70" i="8"/>
  <c r="H70" i="8" s="1"/>
  <c r="E51" i="8" l="1"/>
  <c r="E47" i="8"/>
  <c r="E38" i="8"/>
  <c r="E39" i="8"/>
  <c r="E41" i="8"/>
  <c r="E42" i="8"/>
  <c r="E43" i="8"/>
  <c r="E44" i="8"/>
  <c r="E37" i="8"/>
  <c r="F76" i="8"/>
  <c r="F75" i="8"/>
  <c r="F71" i="8"/>
  <c r="F70" i="8"/>
  <c r="E36" i="8"/>
  <c r="F36" i="8" s="1"/>
  <c r="H36" i="8" s="1"/>
  <c r="E35" i="8"/>
  <c r="F35" i="8" s="1"/>
  <c r="H35" i="8" s="1"/>
  <c r="E33" i="8"/>
  <c r="H33" i="8" s="1"/>
  <c r="E31" i="8"/>
  <c r="H31" i="8" s="1"/>
  <c r="E28" i="8"/>
  <c r="H28" i="8" s="1"/>
  <c r="F28" i="8" l="1"/>
  <c r="F31" i="8"/>
  <c r="F33" i="8"/>
  <c r="E13" i="8"/>
  <c r="E101" i="8" l="1"/>
  <c r="H101" i="8" s="1"/>
  <c r="E94" i="8"/>
  <c r="H94" i="8" s="1"/>
  <c r="E95" i="8"/>
  <c r="H95" i="8" s="1"/>
  <c r="E96" i="8"/>
  <c r="H96" i="8" s="1"/>
  <c r="E97" i="8"/>
  <c r="H97" i="8" s="1"/>
  <c r="E98" i="8"/>
  <c r="H98" i="8" s="1"/>
  <c r="E99" i="8"/>
  <c r="H99" i="8" s="1"/>
  <c r="E100" i="8"/>
  <c r="H100" i="8" s="1"/>
  <c r="H92" i="8"/>
  <c r="E87" i="8"/>
  <c r="H87" i="8" s="1"/>
  <c r="E86" i="8"/>
  <c r="H85" i="8"/>
  <c r="E84" i="8"/>
  <c r="E83" i="8"/>
  <c r="E82" i="8"/>
  <c r="H82" i="8" s="1"/>
  <c r="E81" i="8"/>
  <c r="H81" i="8" s="1"/>
  <c r="E80" i="8"/>
  <c r="H80" i="8" s="1"/>
  <c r="E78" i="8"/>
  <c r="H78" i="8" s="1"/>
  <c r="E77" i="8"/>
  <c r="H77" i="8" s="1"/>
  <c r="E74" i="8"/>
  <c r="H74" i="8" s="1"/>
  <c r="E73" i="8"/>
  <c r="H73" i="8" s="1"/>
  <c r="E72" i="8"/>
  <c r="H72" i="8" s="1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H62" i="8"/>
  <c r="E61" i="8"/>
  <c r="H61" i="8" s="1"/>
  <c r="H60" i="8"/>
  <c r="E59" i="8"/>
  <c r="H59" i="8" s="1"/>
  <c r="E58" i="8"/>
  <c r="H58" i="8" s="1"/>
  <c r="E56" i="8"/>
  <c r="H56" i="8" s="1"/>
  <c r="H54" i="8"/>
  <c r="E53" i="8"/>
  <c r="H53" i="8" s="1"/>
  <c r="E52" i="8"/>
  <c r="H52" i="8" s="1"/>
  <c r="H55" i="8"/>
  <c r="H57" i="8"/>
  <c r="H88" i="8"/>
  <c r="H89" i="8"/>
  <c r="H93" i="8"/>
  <c r="E17" i="8" l="1"/>
  <c r="H17" i="8" s="1"/>
  <c r="E18" i="8"/>
  <c r="H18" i="8" s="1"/>
  <c r="E19" i="8"/>
  <c r="H19" i="8" s="1"/>
  <c r="E20" i="8"/>
  <c r="H20" i="8" s="1"/>
  <c r="E21" i="8"/>
  <c r="H21" i="8" s="1"/>
  <c r="E22" i="8"/>
  <c r="H22" i="8" s="1"/>
  <c r="E23" i="8"/>
  <c r="H23" i="8" s="1"/>
  <c r="H24" i="8"/>
  <c r="E25" i="8"/>
  <c r="H25" i="8" s="1"/>
  <c r="E26" i="8"/>
  <c r="H26" i="8" s="1"/>
  <c r="H27" i="8"/>
  <c r="E29" i="8"/>
  <c r="H29" i="8" s="1"/>
  <c r="E30" i="8"/>
  <c r="H30" i="8" s="1"/>
  <c r="E32" i="8"/>
  <c r="H32" i="8" s="1"/>
  <c r="E34" i="8"/>
  <c r="H34" i="8" s="1"/>
  <c r="E11" i="8"/>
  <c r="H11" i="8" s="1"/>
  <c r="E12" i="8"/>
  <c r="H14" i="8"/>
  <c r="E15" i="8"/>
  <c r="H15" i="8" s="1"/>
  <c r="E16" i="8"/>
  <c r="H16" i="8" s="1"/>
  <c r="E10" i="8" l="1"/>
  <c r="H10" i="8" s="1"/>
  <c r="H51" i="8" l="1"/>
  <c r="H50" i="8"/>
  <c r="H49" i="8"/>
  <c r="H48" i="8"/>
  <c r="H47" i="8"/>
  <c r="H46" i="8"/>
  <c r="H45" i="8"/>
  <c r="H44" i="8"/>
  <c r="H43" i="8"/>
  <c r="H42" i="8"/>
  <c r="H41" i="8"/>
  <c r="H39" i="8"/>
  <c r="H38" i="8"/>
  <c r="H37" i="8"/>
  <c r="E9" i="8"/>
  <c r="H9" i="8" s="1"/>
  <c r="H102" i="8" l="1"/>
  <c r="H103" i="8" s="1"/>
</calcChain>
</file>

<file path=xl/sharedStrings.xml><?xml version="1.0" encoding="utf-8"?>
<sst xmlns="http://schemas.openxmlformats.org/spreadsheetml/2006/main" count="432" uniqueCount="157">
  <si>
    <t>№</t>
  </si>
  <si>
    <t>Виды монтажных работ</t>
  </si>
  <si>
    <t>Ед. измерения</t>
  </si>
  <si>
    <t>Демонтаж металлической кровли</t>
  </si>
  <si>
    <t>Демонтаж шифера</t>
  </si>
  <si>
    <t>Устройство мауэрлата</t>
  </si>
  <si>
    <t>м.п.</t>
  </si>
  <si>
    <t>Устройство стропильной системы</t>
  </si>
  <si>
    <t>Устройство гидроизоляции</t>
  </si>
  <si>
    <t>Устройство контробрешетки</t>
  </si>
  <si>
    <t>Устройство шаговой обрешетки</t>
  </si>
  <si>
    <t>Устройство шаговой обрешетки для композитной черепицы</t>
  </si>
  <si>
    <t>Устройство шаговой обрешетки для натуральной черепицы</t>
  </si>
  <si>
    <t>Выравнивание плоскости кровли обрешеткой</t>
  </si>
  <si>
    <t>Устройство сплошной обрешетки</t>
  </si>
  <si>
    <t>Монтаж подкладочного ковра</t>
  </si>
  <si>
    <t>Монтаж ендового ковра</t>
  </si>
  <si>
    <t>Монтаж композитной черепицы</t>
  </si>
  <si>
    <t>Монтаж натуральной черепицы</t>
  </si>
  <si>
    <t>Монтаж ондулина</t>
  </si>
  <si>
    <t>Штробление стен под примыкание</t>
  </si>
  <si>
    <t>шт.</t>
  </si>
  <si>
    <t>Монтаж дымника</t>
  </si>
  <si>
    <t>Монтаж мансардного окна в ходе кровельных работ</t>
  </si>
  <si>
    <t>Монтаж мансардного окна в готовую кровлю</t>
  </si>
  <si>
    <t>Водосток</t>
  </si>
  <si>
    <t>Демонтаж водосточной системы</t>
  </si>
  <si>
    <t>Устройство водосточной системы</t>
  </si>
  <si>
    <t>Монтаж сайдинга</t>
  </si>
  <si>
    <t>Монтаж блок-хауса, имитации бруса</t>
  </si>
  <si>
    <t>Монтаж вагонки</t>
  </si>
  <si>
    <t>Леса</t>
  </si>
  <si>
    <t>Дополнительно</t>
  </si>
  <si>
    <t>Монтаж чердачной лестницы</t>
  </si>
  <si>
    <t>Цена за ед. изм.</t>
  </si>
  <si>
    <t>Объем работ</t>
  </si>
  <si>
    <t>Сумма</t>
  </si>
  <si>
    <t>ИТОГО:</t>
  </si>
  <si>
    <t>8-903-730-57-38</t>
  </si>
  <si>
    <t>СМЕТА НА МОНТАЖНЫЕ РАБОТЫ</t>
  </si>
  <si>
    <t>ПРАЙС-ЛИСТ НА МОНТАЖНЫЕ РАБОТЫ</t>
  </si>
  <si>
    <t>Вид кровли:</t>
  </si>
  <si>
    <t>двухскатная</t>
  </si>
  <si>
    <t>вальмовая</t>
  </si>
  <si>
    <t>сложная</t>
  </si>
  <si>
    <t>Кровля</t>
  </si>
  <si>
    <t>Монтаж металлочерепицы, профлиста</t>
  </si>
  <si>
    <t>Демонтаж стропильной системы</t>
  </si>
  <si>
    <t>Монтаж металлического сайдинга</t>
  </si>
  <si>
    <t>от 3000р.</t>
  </si>
  <si>
    <t xml:space="preserve">______________________________________________________   </t>
  </si>
  <si>
    <t>Обход трубы, изготовление металлического фартука (из планок примыкания)</t>
  </si>
  <si>
    <t>Изготовление каркаса для мансардного окна (если расстояние между стропилами не соответствует ширине окна)</t>
  </si>
  <si>
    <t>Утепление стен (один слой 50 мм.)</t>
  </si>
  <si>
    <t>Устройство гидро-ветро защиты (гидроизоляции)</t>
  </si>
  <si>
    <t>Устройство плавающей (скользящей) обрешетки</t>
  </si>
  <si>
    <t>Монтаж цокольного сайдинга на стены</t>
  </si>
  <si>
    <t>Монтаж цокольного сайдинга на цоколь</t>
  </si>
  <si>
    <t>Изготовление и монтаж обсада для окна (двери)</t>
  </si>
  <si>
    <t>Антисептирование древесины (доски) в один слой</t>
  </si>
  <si>
    <t>Монтаж технологической обрешетки под один слой утеплителя</t>
  </si>
  <si>
    <t>8-903-730-58-31</t>
  </si>
  <si>
    <t>Монтаж каркасно-обшивных стен и фронтонов (монтаж каркаса)</t>
  </si>
  <si>
    <t>Монтаж доски обрезной (не строганой) на готовый каркас</t>
  </si>
  <si>
    <t>Монтаж оконных и цокольных отливов</t>
  </si>
  <si>
    <t>Демонтаж сплошной обрешетки</t>
  </si>
  <si>
    <t>Монтаж доборных элементов (торцевой и коньковый элементы ,планка примыкания) для натуральной черепицы</t>
  </si>
  <si>
    <t>Демонтаж утепления (всех слоев)</t>
  </si>
  <si>
    <t>Монтаж ондувиллы</t>
  </si>
  <si>
    <t>Выезд к клиенту (замер, расчет материалов, составление смет) по МО</t>
  </si>
  <si>
    <t>Выезд к клиенту (замер, расчет материалов, составление смет) за пределы МО (в прилегающих областях)</t>
  </si>
  <si>
    <t>Стоимость выезда замерщика, составления смет</t>
  </si>
  <si>
    <t>Демонтаж руберойда</t>
  </si>
  <si>
    <t>Аренда генератора при отсутствии электричества (за рабочий день)</t>
  </si>
  <si>
    <t>раб. дн.</t>
  </si>
  <si>
    <t>Демонтаж ондулина</t>
  </si>
  <si>
    <t>Демонтаж натуральной черепицы</t>
  </si>
  <si>
    <t>Монтаж профильной направляющей для Holzblock'а</t>
  </si>
  <si>
    <t>Монтаж доборных элементов (накладка ендовы, карнизная, торцевая, коньковая планки и планка примыкания) для композитной черепицы</t>
  </si>
  <si>
    <t>Устройство нижней (внутренней) ендовы (обрешетка и металлический желоб)</t>
  </si>
  <si>
    <t>Утепление мауэрлата</t>
  </si>
  <si>
    <t>Монтаж кровельной лестницы</t>
  </si>
  <si>
    <t>Карнизные свесы</t>
  </si>
  <si>
    <t>Тип</t>
  </si>
  <si>
    <t>Отделка фасадов</t>
  </si>
  <si>
    <t>Демонтаж шаговой обрешетки</t>
  </si>
  <si>
    <t>Демонтаж</t>
  </si>
  <si>
    <t>Устройство утепления кровли (цена указана за 50 мм.)</t>
  </si>
  <si>
    <t xml:space="preserve">Монтаж доборных элементов (накладка ендовы, карнизная, торцевая, коньковая планки и планка примыкания) для металлочерепицы, профлиста </t>
  </si>
  <si>
    <t>Монтаж снегозадержателей</t>
  </si>
  <si>
    <t>от 1200р.</t>
  </si>
  <si>
    <t>от 4500р.</t>
  </si>
  <si>
    <t>от 2500р.</t>
  </si>
  <si>
    <t>Устройство карнизных и торцевых свесов шириной до 600 мм.</t>
  </si>
  <si>
    <t>Подшивка карнизных и торцевых свесов шириной до 600 мм.  пластиком</t>
  </si>
  <si>
    <t>Подшивка карнизных и торцевых свесов шириной до 600 мм. строганой доской</t>
  </si>
  <si>
    <t>от 7000р.</t>
  </si>
  <si>
    <t>СОГЛАСОВАНО:</t>
  </si>
  <si>
    <t>УТВЕРЖДАЮ:</t>
  </si>
  <si>
    <t xml:space="preserve">                       должность, подпись,(фамилия , инициалы )</t>
  </si>
  <si>
    <t>Погрузка и разгрузка материала</t>
  </si>
  <si>
    <t>Закупка материалов</t>
  </si>
  <si>
    <t xml:space="preserve">Заказчик: </t>
  </si>
  <si>
    <t>8-966-175-38-94</t>
  </si>
  <si>
    <t>Подъем натуральной черепицы на кровлю</t>
  </si>
  <si>
    <t>т.</t>
  </si>
  <si>
    <r>
      <t>м</t>
    </r>
    <r>
      <rPr>
        <sz val="18"/>
        <color theme="1"/>
        <rFont val="Calibri"/>
        <family val="2"/>
        <charset val="204"/>
      </rPr>
      <t>²</t>
    </r>
  </si>
  <si>
    <t>м²</t>
  </si>
  <si>
    <t>Монтаж доборных элементов (торцевого, конькового, ендового элементов и планки примыкания) для ондулина, ондувиллы</t>
  </si>
  <si>
    <t>Устройство вентилируемого конька и хребта</t>
  </si>
  <si>
    <t>Изготовление металлического каркаса трубы и обшивка его профлистом</t>
  </si>
  <si>
    <t>Устройство выравнивающей обрешетки под сайдинг на деревянные стены</t>
  </si>
  <si>
    <t>Устройство выравнивающей обрешетки под сайдинг на бетонные стены</t>
  </si>
  <si>
    <t>Устройство технологической обрешетки под один слой утеплителя на бетонные стены</t>
  </si>
  <si>
    <t>Устройство технологической обрешетки под один слой утеплителяна на деревянные стены</t>
  </si>
  <si>
    <t>Устройство горизонтальных направляющих на цоколе 1 ряд</t>
  </si>
  <si>
    <t>Высотный коэффициент (при высоте до карниза более 8 м.)</t>
  </si>
  <si>
    <t>+15% к стоимости без скидки</t>
  </si>
  <si>
    <t>индивидуально</t>
  </si>
  <si>
    <t>Монтаж вентканала, аэратора, антенной проходки в металлочерепицу, ондулин, профлист</t>
  </si>
  <si>
    <t>Монтаж вент. сеток</t>
  </si>
  <si>
    <t>Монтаж/демонтаж деревянных строительных лесов</t>
  </si>
  <si>
    <t>Монтаж/демонтаж рамных металлических строительных лесов</t>
  </si>
  <si>
    <t>Устройство оконных и дверных откосов (OSB) и их отделка околооконной планкой</t>
  </si>
  <si>
    <t>Устройство оконных и дверных откосов (OSB) и их отделка внешним углом цокольного сайдинга</t>
  </si>
  <si>
    <t>есть/нет</t>
  </si>
  <si>
    <t>Затраты на оплату общежития для проживания бригады монтажников</t>
  </si>
  <si>
    <t>Вывоз мусора</t>
  </si>
  <si>
    <t>Монтаж гидроизоляционной подложки под мауэрлат</t>
  </si>
  <si>
    <t>раб. дн./чел</t>
  </si>
  <si>
    <t>раб. дн./чел.</t>
  </si>
  <si>
    <t>Монтаж гибкой черепицы</t>
  </si>
  <si>
    <t>Монтаж доборных элементов (карнизная, торцевая, коньковая планки и планка примыкания) для гибкой черепицы</t>
  </si>
  <si>
    <t>Монтаж вентканала, аэратора, антенной проходки в гибкую черепицы</t>
  </si>
  <si>
    <t>Монтаж подкровельных кронштейнов желоба (либо удлиннителей)</t>
  </si>
  <si>
    <t>Устройство пароизоляции</t>
  </si>
  <si>
    <t>Монтаж поддерживающей обрешетки под утеплитель (шаг 250 мм.)</t>
  </si>
  <si>
    <t>Ген. директор Палин В.В. __________________</t>
  </si>
  <si>
    <t>*компания вправе изменять условия акции, без предупреждения клиента.</t>
  </si>
  <si>
    <r>
      <t>% скидка</t>
    </r>
    <r>
      <rPr>
        <b/>
        <vertAlign val="superscript"/>
        <sz val="18"/>
        <color rgb="FFFF0000"/>
        <rFont val="Calibri"/>
        <family val="2"/>
        <charset val="204"/>
        <scheme val="minor"/>
      </rPr>
      <t>1</t>
    </r>
    <r>
      <rPr>
        <b/>
        <sz val="18"/>
        <color theme="1"/>
        <rFont val="Calibri"/>
        <family val="2"/>
        <charset val="204"/>
        <scheme val="minor"/>
      </rPr>
      <t>. Итого:</t>
    </r>
  </si>
  <si>
    <r>
      <rPr>
        <b/>
        <vertAlign val="superscript"/>
        <sz val="16"/>
        <color rgb="FFFF0000"/>
        <rFont val="Calibri"/>
        <family val="2"/>
        <charset val="204"/>
        <scheme val="minor"/>
      </rPr>
      <t>1</t>
    </r>
    <r>
      <rPr>
        <b/>
        <vertAlign val="superscript"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Calibri"/>
        <family val="2"/>
        <charset val="204"/>
        <scheme val="minor"/>
      </rPr>
      <t>скидка не распространяется на п. 72-78 блок "Дополнительно".</t>
    </r>
  </si>
  <si>
    <r>
      <t>8-800-250-19-21</t>
    </r>
    <r>
      <rPr>
        <b/>
        <i/>
        <sz val="18"/>
        <color theme="1"/>
        <rFont val="Calibri"/>
        <family val="2"/>
        <charset val="204"/>
        <scheme val="minor"/>
      </rPr>
      <t xml:space="preserve">             </t>
    </r>
    <r>
      <rPr>
        <b/>
        <i/>
        <u/>
        <sz val="18"/>
        <color theme="1"/>
        <rFont val="Calibri"/>
        <family val="2"/>
        <charset val="204"/>
        <scheme val="minor"/>
      </rPr>
      <t>8-800-250-19-24</t>
    </r>
  </si>
  <si>
    <t>Монтаж доборных элементов (накладка ендовы, карнизная, торцевая, коньковая планки и планка примыкания) для металлочерепицы, профлиста</t>
  </si>
  <si>
    <t>ПРАЙС-ЛИСТ ДЕЙСТВИТЕЛЕН ДО 1 АПРЕЛЯ 2016 г.</t>
  </si>
  <si>
    <t xml:space="preserve">Монтаж вент. сеток ПВХ </t>
  </si>
  <si>
    <t>Монтаж ленты ПСУЛ</t>
  </si>
  <si>
    <t>Монтаж дымохода Schiedel Uni</t>
  </si>
  <si>
    <t>Монтаж дымохода Schiedel Permetr</t>
  </si>
  <si>
    <t>Составил:  ___________________________________________</t>
  </si>
  <si>
    <t>Устройство технологической обрешетки под один слой утеплителя на деревянные стены</t>
  </si>
  <si>
    <t>Монтаж вентканала, аэратора, антенной проходки в гибкую черепицу</t>
  </si>
  <si>
    <t>"____" _____________ 2017 г.</t>
  </si>
  <si>
    <t xml:space="preserve">                                                                                                     "____" _____________ 2017 г.</t>
  </si>
  <si>
    <t>При согласии на проведение монтажных работ (кроме монтажа гибкой черепицы) в период с 1 ноября 2017 г. по 15 марта 2018 г.                                                                                                   ПРЕДОСТАВЛЯЕТСЯ СЕЗОННАЯ СКИДКА 25%* НА ЗАКАЗЫ СТОИМОСТЬЮ БОЛЕЕ 100 000 РУБЛЕЙ.</t>
  </si>
  <si>
    <r>
      <t>При согласии на проведение монтажных работ (кроме монтажа гибкой черепицы) в период с 1 ноября 2017 г. по 15 марта 2018 г.                                                                                                   ПРЕДОСТАВЛЯЕТСЯ СЕЗОННАЯ СКИДКА 25%</t>
    </r>
    <r>
      <rPr>
        <b/>
        <sz val="20"/>
        <color rgb="FFFF0000"/>
        <rFont val="Calibri"/>
        <family val="2"/>
        <charset val="204"/>
      </rPr>
      <t>*</t>
    </r>
    <r>
      <rPr>
        <b/>
        <sz val="20"/>
        <color rgb="FFFF0000"/>
        <rFont val="Calibri"/>
        <family val="2"/>
        <charset val="204"/>
        <scheme val="minor"/>
      </rPr>
      <t xml:space="preserve"> НА ЗАКАЗЫ СТОИМОСТЬЮ БОЛЕЕ 100 000 РУБЛЕЙ.</t>
    </r>
  </si>
  <si>
    <t>2500р. - 4000р.</t>
  </si>
  <si>
    <t>Стоимость выезда замерщика, составления смет (в зависимости от удаленности объекта)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</si>
</sst>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[Red]\-#,##0&quot;р.&quot;"/>
    <numFmt numFmtId="165" formatCode="#,##0&quot;р.&quot;"/>
    <numFmt numFmtId="166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18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vertAlign val="superscript"/>
      <sz val="18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vertAlign val="superscript"/>
      <sz val="16"/>
      <color rgb="FFFF0000"/>
      <name val="Calibri"/>
      <family val="2"/>
      <charset val="204"/>
      <scheme val="minor"/>
    </font>
    <font>
      <b/>
      <vertAlign val="superscript"/>
      <sz val="16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6" xfId="0" applyFont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6" fontId="2" fillId="0" borderId="25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/>
    <xf numFmtId="0" fontId="1" fillId="0" borderId="7" xfId="0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66" fontId="1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22" xfId="0" applyFont="1" applyBorder="1"/>
    <xf numFmtId="0" fontId="0" fillId="0" borderId="0" xfId="0" applyFont="1"/>
    <xf numFmtId="0" fontId="1" fillId="0" borderId="2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166" fontId="1" fillId="0" borderId="28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9" xfId="0" applyFont="1" applyBorder="1"/>
    <xf numFmtId="166" fontId="2" fillId="0" borderId="5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6" fillId="0" borderId="0" xfId="0" applyFont="1" applyBorder="1"/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7" xfId="0" applyFont="1" applyFill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1" fillId="0" borderId="0" xfId="0" applyFont="1" applyBorder="1"/>
    <xf numFmtId="166" fontId="1" fillId="0" borderId="29" xfId="0" applyNumberFormat="1" applyFont="1" applyFill="1" applyBorder="1" applyAlignment="1">
      <alignment horizontal="center" vertical="center"/>
    </xf>
    <xf numFmtId="166" fontId="1" fillId="0" borderId="27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66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" fillId="0" borderId="0" xfId="0" applyNumberFormat="1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top" wrapText="1"/>
    </xf>
    <xf numFmtId="0" fontId="0" fillId="0" borderId="0" xfId="0" applyBorder="1"/>
    <xf numFmtId="0" fontId="11" fillId="0" borderId="0" xfId="0" applyFont="1" applyBorder="1" applyAlignment="1">
      <alignment horizontal="right" vertical="top"/>
    </xf>
    <xf numFmtId="0" fontId="2" fillId="0" borderId="15" xfId="0" applyFont="1" applyBorder="1" applyAlignment="1">
      <alignment horizontal="center" vertical="center" wrapText="1"/>
    </xf>
    <xf numFmtId="0" fontId="1" fillId="0" borderId="28" xfId="0" applyFont="1" applyBorder="1"/>
    <xf numFmtId="166" fontId="1" fillId="0" borderId="35" xfId="0" applyNumberFormat="1" applyFont="1" applyFill="1" applyBorder="1" applyAlignment="1">
      <alignment horizontal="center" vertical="center"/>
    </xf>
    <xf numFmtId="166" fontId="1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166" fontId="1" fillId="2" borderId="28" xfId="0" applyNumberFormat="1" applyFont="1" applyFill="1" applyBorder="1" applyAlignment="1">
      <alignment horizontal="center" vertical="center"/>
    </xf>
    <xf numFmtId="166" fontId="1" fillId="2" borderId="9" xfId="0" applyNumberFormat="1" applyFont="1" applyFill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0" fillId="0" borderId="17" xfId="0" applyBorder="1"/>
    <xf numFmtId="0" fontId="7" fillId="0" borderId="0" xfId="0" applyFont="1" applyAlignment="1">
      <alignment horizontal="center" vertical="top" wrapText="1"/>
    </xf>
    <xf numFmtId="165" fontId="1" fillId="0" borderId="21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17" xfId="0" applyBorder="1" applyAlignment="1"/>
    <xf numFmtId="0" fontId="11" fillId="0" borderId="0" xfId="0" applyFont="1" applyAlignment="1">
      <alignment horizontal="right" wrapText="1"/>
    </xf>
    <xf numFmtId="0" fontId="9" fillId="0" borderId="4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0" fontId="0" fillId="0" borderId="34" xfId="0" applyBorder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31750</xdr:rowOff>
    </xdr:from>
    <xdr:to>
      <xdr:col>0</xdr:col>
      <xdr:colOff>1222375</xdr:colOff>
      <xdr:row>4</xdr:row>
      <xdr:rowOff>25112</xdr:rowOff>
    </xdr:to>
    <xdr:pic>
      <xdr:nvPicPr>
        <xdr:cNvPr id="2" name="Рисунок 1" descr="Лого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75" y="31750"/>
          <a:ext cx="1143000" cy="11998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85353</xdr:colOff>
      <xdr:row>0</xdr:row>
      <xdr:rowOff>155864</xdr:rowOff>
    </xdr:from>
    <xdr:to>
      <xdr:col>1</xdr:col>
      <xdr:colOff>200198</xdr:colOff>
      <xdr:row>4</xdr:row>
      <xdr:rowOff>19793</xdr:rowOff>
    </xdr:to>
    <xdr:pic>
      <xdr:nvPicPr>
        <xdr:cNvPr id="3" name="Рисунок 2" descr="Лого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353" y="155864"/>
          <a:ext cx="1309800" cy="1128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9"/>
  <sheetViews>
    <sheetView tabSelected="1" view="pageBreakPreview" topLeftCell="A82" zoomScale="60" zoomScaleNormal="40" workbookViewId="0">
      <selection activeCell="C99" sqref="C99"/>
    </sheetView>
  </sheetViews>
  <sheetFormatPr defaultRowHeight="15" x14ac:dyDescent="0.25"/>
  <cols>
    <col min="1" max="1" width="19.140625" customWidth="1"/>
    <col min="2" max="2" width="5.140625" customWidth="1"/>
    <col min="3" max="3" width="172.140625" customWidth="1"/>
    <col min="4" max="4" width="20.85546875" customWidth="1"/>
    <col min="5" max="5" width="11.5703125" customWidth="1"/>
    <col min="6" max="6" width="11.7109375" style="17" customWidth="1"/>
    <col min="7" max="7" width="21.28515625" style="38" customWidth="1"/>
    <col min="8" max="8" width="23.7109375" style="17" customWidth="1"/>
  </cols>
  <sheetData>
    <row r="1" spans="1:8" ht="23.25" customHeight="1" x14ac:dyDescent="0.35">
      <c r="B1" s="103"/>
      <c r="C1" s="103"/>
      <c r="D1" s="103"/>
      <c r="E1" s="103"/>
      <c r="F1" s="103"/>
      <c r="G1" s="103"/>
      <c r="H1" s="39" t="s">
        <v>61</v>
      </c>
    </row>
    <row r="2" spans="1:8" ht="23.25" customHeight="1" x14ac:dyDescent="0.35">
      <c r="B2" s="103"/>
      <c r="C2" s="103"/>
      <c r="D2" s="103"/>
      <c r="E2" s="103"/>
      <c r="F2" s="103"/>
      <c r="G2" s="103"/>
      <c r="H2" s="39" t="s">
        <v>38</v>
      </c>
    </row>
    <row r="3" spans="1:8" ht="23.25" x14ac:dyDescent="0.35">
      <c r="B3" s="103"/>
      <c r="C3" s="103"/>
      <c r="D3" s="103"/>
      <c r="E3" s="103"/>
      <c r="F3" s="103"/>
      <c r="G3" s="103"/>
      <c r="H3" s="39" t="s">
        <v>103</v>
      </c>
    </row>
    <row r="4" spans="1:8" ht="23.25" x14ac:dyDescent="0.35">
      <c r="C4" s="71" t="s">
        <v>39</v>
      </c>
      <c r="H4" s="84" t="s">
        <v>141</v>
      </c>
    </row>
    <row r="5" spans="1:8" ht="23.25" x14ac:dyDescent="0.25">
      <c r="A5" s="24" t="s">
        <v>97</v>
      </c>
      <c r="C5" s="26" t="s">
        <v>50</v>
      </c>
      <c r="D5" s="24" t="s">
        <v>98</v>
      </c>
      <c r="E5" s="24" t="s">
        <v>137</v>
      </c>
      <c r="F5" s="70"/>
      <c r="G5" s="34"/>
      <c r="H5" s="25"/>
    </row>
    <row r="6" spans="1:8" ht="23.25" x14ac:dyDescent="0.25">
      <c r="A6" s="26" t="s">
        <v>152</v>
      </c>
      <c r="C6" s="26"/>
      <c r="D6" s="70"/>
      <c r="E6" s="70"/>
      <c r="F6" s="70"/>
      <c r="G6" s="34"/>
      <c r="H6" s="25" t="s">
        <v>151</v>
      </c>
    </row>
    <row r="7" spans="1:8" ht="24" thickBot="1" x14ac:dyDescent="0.4">
      <c r="A7" s="76" t="s">
        <v>102</v>
      </c>
      <c r="B7" s="76"/>
      <c r="C7" s="76"/>
      <c r="D7" s="76"/>
      <c r="E7" s="126" t="s">
        <v>41</v>
      </c>
      <c r="F7" s="126"/>
      <c r="G7" s="77"/>
      <c r="H7" s="76"/>
    </row>
    <row r="8" spans="1:8" ht="53.25" thickBot="1" x14ac:dyDescent="0.3">
      <c r="A8" s="49" t="s">
        <v>83</v>
      </c>
      <c r="B8" s="72" t="s">
        <v>0</v>
      </c>
      <c r="C8" s="49" t="s">
        <v>1</v>
      </c>
      <c r="D8" s="51" t="s">
        <v>2</v>
      </c>
      <c r="E8" s="127" t="s">
        <v>34</v>
      </c>
      <c r="F8" s="128"/>
      <c r="G8" s="52" t="s">
        <v>35</v>
      </c>
      <c r="H8" s="51" t="s">
        <v>36</v>
      </c>
    </row>
    <row r="9" spans="1:8" ht="23.25" x14ac:dyDescent="0.35">
      <c r="A9" s="129" t="s">
        <v>45</v>
      </c>
      <c r="B9" s="2">
        <v>1</v>
      </c>
      <c r="C9" s="10" t="s">
        <v>5</v>
      </c>
      <c r="D9" s="13" t="s">
        <v>6</v>
      </c>
      <c r="E9" s="132">
        <f>IF($G$7="двухскатная",'Прайс-лист'!E10,IF($G$7="вальмовая",'Прайс-лист'!G10,IF($G$7="сложная",'Прайс-лист'!I10,0)))</f>
        <v>0</v>
      </c>
      <c r="F9" s="133"/>
      <c r="G9" s="35"/>
      <c r="H9" s="18">
        <f>E9*G9</f>
        <v>0</v>
      </c>
    </row>
    <row r="10" spans="1:8" ht="23.25" x14ac:dyDescent="0.35">
      <c r="A10" s="130"/>
      <c r="B10" s="7">
        <v>2</v>
      </c>
      <c r="C10" s="32" t="s">
        <v>128</v>
      </c>
      <c r="D10" s="13" t="s">
        <v>6</v>
      </c>
      <c r="E10" s="101">
        <f>IF($G$7="двухскатная",'Прайс-лист'!E11,IF($G$7="вальмовая",'Прайс-лист'!G11,IF($G$7="сложная",'Прайс-лист'!I11,0)))</f>
        <v>0</v>
      </c>
      <c r="F10" s="102"/>
      <c r="G10" s="36"/>
      <c r="H10" s="18">
        <f>E10*G10</f>
        <v>0</v>
      </c>
    </row>
    <row r="11" spans="1:8" ht="23.25" x14ac:dyDescent="0.35">
      <c r="A11" s="130"/>
      <c r="B11" s="7">
        <v>3</v>
      </c>
      <c r="C11" s="11" t="s">
        <v>7</v>
      </c>
      <c r="D11" s="21" t="s">
        <v>106</v>
      </c>
      <c r="E11" s="101">
        <f>IF($G$7="двухскатная",'Прайс-лист'!E12,IF($G$7="вальмовая",'Прайс-лист'!G12,IF($G$7="сложная",'Прайс-лист'!I12,0)))</f>
        <v>0</v>
      </c>
      <c r="F11" s="102"/>
      <c r="G11" s="36"/>
      <c r="H11" s="18">
        <f>E11*G11</f>
        <v>0</v>
      </c>
    </row>
    <row r="12" spans="1:8" s="43" customFormat="1" ht="23.25" x14ac:dyDescent="0.35">
      <c r="A12" s="130"/>
      <c r="B12" s="7">
        <v>4</v>
      </c>
      <c r="C12" s="15" t="s">
        <v>135</v>
      </c>
      <c r="D12" s="21" t="s">
        <v>106</v>
      </c>
      <c r="E12" s="101">
        <f>IF($G$7="двухскатная",'Прайс-лист'!E13,IF($G$7="вальмовая",'Прайс-лист'!G13,IF($G$7="сложная",'Прайс-лист'!I13,0)))</f>
        <v>0</v>
      </c>
      <c r="F12" s="102"/>
      <c r="G12" s="36"/>
      <c r="H12" s="18">
        <f t="shared" ref="H12:H51" si="0">E12*G12</f>
        <v>0</v>
      </c>
    </row>
    <row r="13" spans="1:8" s="43" customFormat="1" ht="23.25" x14ac:dyDescent="0.35">
      <c r="A13" s="130"/>
      <c r="B13" s="7">
        <v>5</v>
      </c>
      <c r="C13" s="15" t="s">
        <v>136</v>
      </c>
      <c r="D13" s="21" t="s">
        <v>106</v>
      </c>
      <c r="E13" s="101">
        <f>IF($G$7="двухскатная",'Прайс-лист'!E14,IF($G$7="вальмовая",'Прайс-лист'!G14,IF($G$7="сложная",'Прайс-лист'!I14,0)))</f>
        <v>0</v>
      </c>
      <c r="F13" s="102"/>
      <c r="G13" s="36"/>
      <c r="H13" s="18">
        <f t="shared" si="0"/>
        <v>0</v>
      </c>
    </row>
    <row r="14" spans="1:8" s="43" customFormat="1" ht="23.25" x14ac:dyDescent="0.35">
      <c r="A14" s="130"/>
      <c r="B14" s="7">
        <v>6</v>
      </c>
      <c r="C14" s="11" t="s">
        <v>87</v>
      </c>
      <c r="D14" s="21" t="s">
        <v>106</v>
      </c>
      <c r="E14" s="101">
        <f>IF($G$7="двухскатная",'Прайс-лист'!E15,IF($G$7="вальмовая",'Прайс-лист'!G15,IF($G$7="сложная",'Прайс-лист'!I15,0)))</f>
        <v>0</v>
      </c>
      <c r="F14" s="102"/>
      <c r="G14" s="36"/>
      <c r="H14" s="18">
        <f t="shared" si="0"/>
        <v>0</v>
      </c>
    </row>
    <row r="15" spans="1:8" ht="23.25" x14ac:dyDescent="0.35">
      <c r="A15" s="130"/>
      <c r="B15" s="7">
        <v>7</v>
      </c>
      <c r="C15" s="11" t="s">
        <v>80</v>
      </c>
      <c r="D15" s="21" t="s">
        <v>6</v>
      </c>
      <c r="E15" s="101">
        <f>IF($G$7="двухскатная",'Прайс-лист'!E16,IF($G$7="вальмовая",'Прайс-лист'!G16,IF($G$7="сложная",'Прайс-лист'!I16,0)))</f>
        <v>0</v>
      </c>
      <c r="F15" s="102"/>
      <c r="G15" s="36"/>
      <c r="H15" s="18">
        <f t="shared" si="0"/>
        <v>0</v>
      </c>
    </row>
    <row r="16" spans="1:8" s="43" customFormat="1" ht="23.25" x14ac:dyDescent="0.35">
      <c r="A16" s="130"/>
      <c r="B16" s="7">
        <v>8</v>
      </c>
      <c r="C16" s="11" t="s">
        <v>8</v>
      </c>
      <c r="D16" s="21" t="s">
        <v>106</v>
      </c>
      <c r="E16" s="101">
        <f>IF($G$7="двухскатная",'Прайс-лист'!E17,IF($G$7="вальмовая",'Прайс-лист'!G17,IF($G$7="сложная",'Прайс-лист'!I17,0)))</f>
        <v>0</v>
      </c>
      <c r="F16" s="102"/>
      <c r="G16" s="36"/>
      <c r="H16" s="18">
        <f t="shared" si="0"/>
        <v>0</v>
      </c>
    </row>
    <row r="17" spans="1:8" s="43" customFormat="1" ht="23.25" x14ac:dyDescent="0.35">
      <c r="A17" s="130"/>
      <c r="B17" s="7">
        <v>9</v>
      </c>
      <c r="C17" s="11" t="s">
        <v>9</v>
      </c>
      <c r="D17" s="21" t="s">
        <v>106</v>
      </c>
      <c r="E17" s="101">
        <f>IF($G$7="двухскатная",'Прайс-лист'!E18,IF($G$7="вальмовая",'Прайс-лист'!G18,IF($G$7="сложная",'Прайс-лист'!I18,0)))</f>
        <v>0</v>
      </c>
      <c r="F17" s="102"/>
      <c r="G17" s="36"/>
      <c r="H17" s="18">
        <f t="shared" si="0"/>
        <v>0</v>
      </c>
    </row>
    <row r="18" spans="1:8" s="43" customFormat="1" ht="23.25" x14ac:dyDescent="0.35">
      <c r="A18" s="130"/>
      <c r="B18" s="7">
        <v>10</v>
      </c>
      <c r="C18" s="11" t="s">
        <v>10</v>
      </c>
      <c r="D18" s="21" t="s">
        <v>106</v>
      </c>
      <c r="E18" s="101">
        <f>IF($G$7="двухскатная",'Прайс-лист'!E19,IF($G$7="вальмовая",'Прайс-лист'!G19,IF($G$7="сложная",'Прайс-лист'!I19,0)))</f>
        <v>0</v>
      </c>
      <c r="F18" s="102"/>
      <c r="G18" s="36"/>
      <c r="H18" s="18">
        <f t="shared" si="0"/>
        <v>0</v>
      </c>
    </row>
    <row r="19" spans="1:8" ht="23.25" x14ac:dyDescent="0.35">
      <c r="A19" s="130"/>
      <c r="B19" s="7">
        <v>11</v>
      </c>
      <c r="C19" s="11" t="s">
        <v>11</v>
      </c>
      <c r="D19" s="21" t="s">
        <v>106</v>
      </c>
      <c r="E19" s="101">
        <f>IF($G$7="двухскатная",'Прайс-лист'!E20,IF($G$7="вальмовая",'Прайс-лист'!G20,IF($G$7="сложная",'Прайс-лист'!I20,0)))</f>
        <v>0</v>
      </c>
      <c r="F19" s="102"/>
      <c r="G19" s="36"/>
      <c r="H19" s="18">
        <f t="shared" si="0"/>
        <v>0</v>
      </c>
    </row>
    <row r="20" spans="1:8" ht="23.25" x14ac:dyDescent="0.35">
      <c r="A20" s="130"/>
      <c r="B20" s="7">
        <v>12</v>
      </c>
      <c r="C20" s="11" t="s">
        <v>12</v>
      </c>
      <c r="D20" s="21" t="s">
        <v>106</v>
      </c>
      <c r="E20" s="101">
        <f>IF($G$7="двухскатная",'Прайс-лист'!E21,IF($G$7="вальмовая",'Прайс-лист'!G21,IF($G$7="сложная",'Прайс-лист'!I21,0)))</f>
        <v>0</v>
      </c>
      <c r="F20" s="102"/>
      <c r="G20" s="36"/>
      <c r="H20" s="18">
        <f t="shared" si="0"/>
        <v>0</v>
      </c>
    </row>
    <row r="21" spans="1:8" s="43" customFormat="1" ht="23.25" x14ac:dyDescent="0.35">
      <c r="A21" s="130"/>
      <c r="B21" s="7">
        <v>13</v>
      </c>
      <c r="C21" s="11" t="s">
        <v>60</v>
      </c>
      <c r="D21" s="21" t="s">
        <v>106</v>
      </c>
      <c r="E21" s="101">
        <f>IF($G$7="двухскатная",'Прайс-лист'!E22,IF($G$7="вальмовая",'Прайс-лист'!G22,IF($G$7="сложная",'Прайс-лист'!I22,0)))</f>
        <v>0</v>
      </c>
      <c r="F21" s="102"/>
      <c r="G21" s="36"/>
      <c r="H21" s="18">
        <f t="shared" si="0"/>
        <v>0</v>
      </c>
    </row>
    <row r="22" spans="1:8" s="43" customFormat="1" ht="23.25" x14ac:dyDescent="0.35">
      <c r="A22" s="130"/>
      <c r="B22" s="7">
        <v>14</v>
      </c>
      <c r="C22" s="11" t="s">
        <v>13</v>
      </c>
      <c r="D22" s="21" t="s">
        <v>106</v>
      </c>
      <c r="E22" s="101">
        <f>IF($G$7="двухскатная",'Прайс-лист'!E23,IF($G$7="вальмовая",'Прайс-лист'!G23,IF($G$7="сложная",'Прайс-лист'!I23,0)))</f>
        <v>0</v>
      </c>
      <c r="F22" s="102"/>
      <c r="G22" s="36"/>
      <c r="H22" s="18">
        <f t="shared" si="0"/>
        <v>0</v>
      </c>
    </row>
    <row r="23" spans="1:8" s="43" customFormat="1" ht="23.25" x14ac:dyDescent="0.35">
      <c r="A23" s="130"/>
      <c r="B23" s="7">
        <v>15</v>
      </c>
      <c r="C23" s="11" t="s">
        <v>14</v>
      </c>
      <c r="D23" s="21" t="s">
        <v>106</v>
      </c>
      <c r="E23" s="101">
        <f>IF($G$7="двухскатная",'Прайс-лист'!E24,IF($G$7="вальмовая",'Прайс-лист'!G24,IF($G$7="сложная",'Прайс-лист'!I24,0)))</f>
        <v>0</v>
      </c>
      <c r="F23" s="102"/>
      <c r="G23" s="36"/>
      <c r="H23" s="18">
        <f t="shared" si="0"/>
        <v>0</v>
      </c>
    </row>
    <row r="24" spans="1:8" s="43" customFormat="1" ht="23.25" x14ac:dyDescent="0.35">
      <c r="A24" s="130"/>
      <c r="B24" s="7">
        <v>16</v>
      </c>
      <c r="C24" s="11" t="s">
        <v>15</v>
      </c>
      <c r="D24" s="21" t="s">
        <v>106</v>
      </c>
      <c r="E24" s="101">
        <f>IF($G$7="двухскатная",'Прайс-лист'!E25,IF($G$7="вальмовая",'Прайс-лист'!G25,IF($G$7="сложная",'Прайс-лист'!I25,0)))</f>
        <v>0</v>
      </c>
      <c r="F24" s="102"/>
      <c r="G24" s="36"/>
      <c r="H24" s="18">
        <f t="shared" si="0"/>
        <v>0</v>
      </c>
    </row>
    <row r="25" spans="1:8" s="43" customFormat="1" ht="23.25" x14ac:dyDescent="0.35">
      <c r="A25" s="130"/>
      <c r="B25" s="7">
        <v>17</v>
      </c>
      <c r="C25" s="11" t="s">
        <v>131</v>
      </c>
      <c r="D25" s="21" t="s">
        <v>106</v>
      </c>
      <c r="E25" s="101">
        <f>IF($G$7="двухскатная",'Прайс-лист'!E26,IF($G$7="вальмовая",'Прайс-лист'!G26,IF($G$7="сложная",'Прайс-лист'!I26,0)))</f>
        <v>0</v>
      </c>
      <c r="F25" s="102"/>
      <c r="G25" s="36"/>
      <c r="H25" s="18">
        <f t="shared" si="0"/>
        <v>0</v>
      </c>
    </row>
    <row r="26" spans="1:8" ht="24" customHeight="1" x14ac:dyDescent="0.35">
      <c r="A26" s="130"/>
      <c r="B26" s="7">
        <v>18</v>
      </c>
      <c r="C26" s="15" t="s">
        <v>132</v>
      </c>
      <c r="D26" s="21" t="s">
        <v>6</v>
      </c>
      <c r="E26" s="101">
        <f>IF($G$7="двухскатная",'Прайс-лист'!E27,IF($G$7="вальмовая",'Прайс-лист'!G27,IF($G$7="сложная",'Прайс-лист'!I27,0)))</f>
        <v>0</v>
      </c>
      <c r="F26" s="102"/>
      <c r="G26" s="36"/>
      <c r="H26" s="18">
        <f t="shared" si="0"/>
        <v>0</v>
      </c>
    </row>
    <row r="27" spans="1:8" ht="23.25" x14ac:dyDescent="0.35">
      <c r="A27" s="130"/>
      <c r="B27" s="7">
        <v>19</v>
      </c>
      <c r="C27" s="15" t="s">
        <v>16</v>
      </c>
      <c r="D27" s="21" t="s">
        <v>6</v>
      </c>
      <c r="E27" s="101">
        <v>100</v>
      </c>
      <c r="F27" s="102"/>
      <c r="G27" s="36"/>
      <c r="H27" s="18">
        <f t="shared" si="0"/>
        <v>0</v>
      </c>
    </row>
    <row r="28" spans="1:8" ht="23.25" x14ac:dyDescent="0.35">
      <c r="A28" s="130"/>
      <c r="B28" s="7">
        <v>20</v>
      </c>
      <c r="C28" s="11" t="s">
        <v>17</v>
      </c>
      <c r="D28" s="21" t="s">
        <v>106</v>
      </c>
      <c r="E28" s="101">
        <f>IF($G$7="двухскатная",'Прайс-лист'!E29,IF($G$7="вальмовая",'Прайс-лист'!G29,IF($G$7="сложная",'Прайс-лист'!I29,0)))</f>
        <v>0</v>
      </c>
      <c r="F28" s="102">
        <f>E28*0.7</f>
        <v>0</v>
      </c>
      <c r="G28" s="36"/>
      <c r="H28" s="18">
        <f t="shared" si="0"/>
        <v>0</v>
      </c>
    </row>
    <row r="29" spans="1:8" s="41" customFormat="1" ht="46.5" x14ac:dyDescent="0.25">
      <c r="A29" s="130"/>
      <c r="B29" s="7">
        <v>21</v>
      </c>
      <c r="C29" s="61" t="s">
        <v>78</v>
      </c>
      <c r="D29" s="21" t="s">
        <v>6</v>
      </c>
      <c r="E29" s="101">
        <f>IF($G$7="двухскатная",'Прайс-лист'!E30,IF($G$7="вальмовая",'Прайс-лист'!G30,IF($G$7="сложная",'Прайс-лист'!I30,0)))</f>
        <v>0</v>
      </c>
      <c r="F29" s="102"/>
      <c r="G29" s="36"/>
      <c r="H29" s="18">
        <f t="shared" si="0"/>
        <v>0</v>
      </c>
    </row>
    <row r="30" spans="1:8" s="41" customFormat="1" ht="23.25" x14ac:dyDescent="0.25">
      <c r="A30" s="130"/>
      <c r="B30" s="7">
        <v>22</v>
      </c>
      <c r="C30" s="61" t="s">
        <v>104</v>
      </c>
      <c r="D30" s="21" t="s">
        <v>105</v>
      </c>
      <c r="E30" s="101">
        <f>IF($G$7="двухскатная",'Прайс-лист'!E31,IF($G$7="вальмовая",'Прайс-лист'!G31,IF($G$7="сложная",'Прайс-лист'!I31,0)))</f>
        <v>0</v>
      </c>
      <c r="F30" s="102"/>
      <c r="G30" s="36"/>
      <c r="H30" s="18">
        <f t="shared" si="0"/>
        <v>0</v>
      </c>
    </row>
    <row r="31" spans="1:8" s="41" customFormat="1" ht="23.25" x14ac:dyDescent="0.35">
      <c r="A31" s="130"/>
      <c r="B31" s="7">
        <v>23</v>
      </c>
      <c r="C31" s="11" t="s">
        <v>18</v>
      </c>
      <c r="D31" s="21" t="s">
        <v>106</v>
      </c>
      <c r="E31" s="101">
        <f>IF($G$7="двухскатная",'Прайс-лист'!E32,IF($G$7="вальмовая",'Прайс-лист'!G32,IF($G$7="сложная",'Прайс-лист'!I32,0)))</f>
        <v>0</v>
      </c>
      <c r="F31" s="102">
        <f>E31*0.7</f>
        <v>0</v>
      </c>
      <c r="G31" s="36"/>
      <c r="H31" s="18">
        <f t="shared" si="0"/>
        <v>0</v>
      </c>
    </row>
    <row r="32" spans="1:8" s="41" customFormat="1" ht="24" customHeight="1" x14ac:dyDescent="0.25">
      <c r="A32" s="130"/>
      <c r="B32" s="7">
        <v>24</v>
      </c>
      <c r="C32" s="61" t="s">
        <v>66</v>
      </c>
      <c r="D32" s="21" t="s">
        <v>6</v>
      </c>
      <c r="E32" s="101">
        <f>IF($G$7="двухскатная",'Прайс-лист'!E33,IF($G$7="вальмовая",'Прайс-лист'!G33,IF($G$7="сложная",'Прайс-лист'!I33,0)))</f>
        <v>0</v>
      </c>
      <c r="F32" s="102"/>
      <c r="G32" s="36"/>
      <c r="H32" s="18">
        <f t="shared" si="0"/>
        <v>0</v>
      </c>
    </row>
    <row r="33" spans="1:8" s="43" customFormat="1" ht="23.25" x14ac:dyDescent="0.35">
      <c r="A33" s="130"/>
      <c r="B33" s="7">
        <v>25</v>
      </c>
      <c r="C33" s="11" t="s">
        <v>46</v>
      </c>
      <c r="D33" s="21" t="s">
        <v>106</v>
      </c>
      <c r="E33" s="101">
        <f>IF($G$7="двухскатная",'Прайс-лист'!E34,IF($G$7="вальмовая",'Прайс-лист'!G34,IF($G$7="сложная",'Прайс-лист'!I34,0)))</f>
        <v>0</v>
      </c>
      <c r="F33" s="102">
        <f>E33*0.7</f>
        <v>0</v>
      </c>
      <c r="G33" s="36"/>
      <c r="H33" s="18">
        <f t="shared" si="0"/>
        <v>0</v>
      </c>
    </row>
    <row r="34" spans="1:8" s="43" customFormat="1" ht="46.5" x14ac:dyDescent="0.35">
      <c r="A34" s="130"/>
      <c r="B34" s="7">
        <v>26</v>
      </c>
      <c r="C34" s="15" t="s">
        <v>142</v>
      </c>
      <c r="D34" s="21" t="s">
        <v>6</v>
      </c>
      <c r="E34" s="101">
        <f>IF($G$7="двухскатная",'Прайс-лист'!E35,IF($G$7="вальмовая",'Прайс-лист'!G35,IF($G$7="сложная",'Прайс-лист'!I35,0)))</f>
        <v>0</v>
      </c>
      <c r="F34" s="102"/>
      <c r="G34" s="36"/>
      <c r="H34" s="18">
        <f t="shared" si="0"/>
        <v>0</v>
      </c>
    </row>
    <row r="35" spans="1:8" s="41" customFormat="1" ht="23.25" x14ac:dyDescent="0.35">
      <c r="A35" s="130"/>
      <c r="B35" s="7">
        <v>27</v>
      </c>
      <c r="C35" s="11" t="s">
        <v>19</v>
      </c>
      <c r="D35" s="21" t="s">
        <v>106</v>
      </c>
      <c r="E35" s="101">
        <f>IF($G$7="двухскатная",'Прайс-лист'!E36,IF($G$7="вальмовая",'Прайс-лист'!G36,IF($G$7="сложная",'Прайс-лист'!I36,0)))</f>
        <v>0</v>
      </c>
      <c r="F35" s="102">
        <f>E35*0.7</f>
        <v>0</v>
      </c>
      <c r="G35" s="36"/>
      <c r="H35" s="18">
        <f>F35*G35</f>
        <v>0</v>
      </c>
    </row>
    <row r="36" spans="1:8" ht="23.25" x14ac:dyDescent="0.35">
      <c r="A36" s="130"/>
      <c r="B36" s="7">
        <v>28</v>
      </c>
      <c r="C36" s="11" t="s">
        <v>68</v>
      </c>
      <c r="D36" s="21" t="s">
        <v>106</v>
      </c>
      <c r="E36" s="101">
        <f>IF($G$7="двухскатная",'Прайс-лист'!E37,IF($G$7="вальмовая",'Прайс-лист'!G37,IF($G$7="сложная",'Прайс-лист'!I37,0)))</f>
        <v>0</v>
      </c>
      <c r="F36" s="102">
        <f>E36*0.7</f>
        <v>0</v>
      </c>
      <c r="G36" s="36"/>
      <c r="H36" s="18">
        <f>F36*G36</f>
        <v>0</v>
      </c>
    </row>
    <row r="37" spans="1:8" ht="46.5" x14ac:dyDescent="0.35">
      <c r="A37" s="130"/>
      <c r="B37" s="7">
        <v>29</v>
      </c>
      <c r="C37" s="15" t="s">
        <v>108</v>
      </c>
      <c r="D37" s="16" t="s">
        <v>6</v>
      </c>
      <c r="E37" s="101">
        <f>'Прайс-лист'!E38:J38</f>
        <v>140</v>
      </c>
      <c r="F37" s="102"/>
      <c r="G37" s="36"/>
      <c r="H37" s="18">
        <f t="shared" si="0"/>
        <v>0</v>
      </c>
    </row>
    <row r="38" spans="1:8" ht="23.25" x14ac:dyDescent="0.35">
      <c r="A38" s="130"/>
      <c r="B38" s="7">
        <v>30</v>
      </c>
      <c r="C38" s="11" t="s">
        <v>79</v>
      </c>
      <c r="D38" s="21" t="s">
        <v>6</v>
      </c>
      <c r="E38" s="101">
        <f>'Прайс-лист'!E39:J39</f>
        <v>290</v>
      </c>
      <c r="F38" s="102"/>
      <c r="G38" s="36"/>
      <c r="H38" s="18">
        <f t="shared" si="0"/>
        <v>0</v>
      </c>
    </row>
    <row r="39" spans="1:8" ht="23.25" x14ac:dyDescent="0.35">
      <c r="A39" s="130"/>
      <c r="B39" s="7">
        <v>31</v>
      </c>
      <c r="C39" s="11" t="s">
        <v>109</v>
      </c>
      <c r="D39" s="16" t="s">
        <v>6</v>
      </c>
      <c r="E39" s="101">
        <f>'Прайс-лист'!E40:J40</f>
        <v>300</v>
      </c>
      <c r="F39" s="102"/>
      <c r="G39" s="36"/>
      <c r="H39" s="18">
        <f t="shared" si="0"/>
        <v>0</v>
      </c>
    </row>
    <row r="40" spans="1:8" ht="23.25" x14ac:dyDescent="0.35">
      <c r="A40" s="130"/>
      <c r="B40" s="7">
        <v>32</v>
      </c>
      <c r="C40" s="11" t="s">
        <v>145</v>
      </c>
      <c r="D40" s="16" t="s">
        <v>6</v>
      </c>
      <c r="E40" s="101">
        <v>20</v>
      </c>
      <c r="F40" s="124"/>
      <c r="G40" s="36"/>
      <c r="H40" s="18">
        <f t="shared" si="0"/>
        <v>0</v>
      </c>
    </row>
    <row r="41" spans="1:8" ht="23.25" x14ac:dyDescent="0.35">
      <c r="A41" s="130"/>
      <c r="B41" s="7">
        <v>33</v>
      </c>
      <c r="C41" s="11" t="s">
        <v>20</v>
      </c>
      <c r="D41" s="21" t="s">
        <v>6</v>
      </c>
      <c r="E41" s="101">
        <f>'Прайс-лист'!E42:J42</f>
        <v>280</v>
      </c>
      <c r="F41" s="102"/>
      <c r="G41" s="36"/>
      <c r="H41" s="18">
        <f t="shared" si="0"/>
        <v>0</v>
      </c>
    </row>
    <row r="42" spans="1:8" ht="23.25" x14ac:dyDescent="0.35">
      <c r="A42" s="130"/>
      <c r="B42" s="7">
        <v>34</v>
      </c>
      <c r="C42" s="11" t="s">
        <v>89</v>
      </c>
      <c r="D42" s="21" t="s">
        <v>6</v>
      </c>
      <c r="E42" s="101">
        <f>'Прайс-лист'!E43:J43</f>
        <v>365</v>
      </c>
      <c r="F42" s="102"/>
      <c r="G42" s="36"/>
      <c r="H42" s="18">
        <f t="shared" si="0"/>
        <v>0</v>
      </c>
    </row>
    <row r="43" spans="1:8" ht="23.25" x14ac:dyDescent="0.35">
      <c r="A43" s="130"/>
      <c r="B43" s="7">
        <v>35</v>
      </c>
      <c r="C43" s="11" t="s">
        <v>81</v>
      </c>
      <c r="D43" s="21" t="s">
        <v>6</v>
      </c>
      <c r="E43" s="101">
        <f>'Прайс-лист'!E44:J44</f>
        <v>500</v>
      </c>
      <c r="F43" s="102"/>
      <c r="G43" s="36"/>
      <c r="H43" s="18">
        <f t="shared" si="0"/>
        <v>0</v>
      </c>
    </row>
    <row r="44" spans="1:8" s="43" customFormat="1" ht="23.25" x14ac:dyDescent="0.35">
      <c r="A44" s="130"/>
      <c r="B44" s="7">
        <v>36</v>
      </c>
      <c r="C44" s="11" t="s">
        <v>51</v>
      </c>
      <c r="D44" s="21" t="s">
        <v>21</v>
      </c>
      <c r="E44" s="101">
        <f>'Прайс-лист'!E45:J45</f>
        <v>4500</v>
      </c>
      <c r="F44" s="102"/>
      <c r="G44" s="36"/>
      <c r="H44" s="18">
        <f t="shared" si="0"/>
        <v>0</v>
      </c>
    </row>
    <row r="45" spans="1:8" s="43" customFormat="1" ht="23.25" x14ac:dyDescent="0.35">
      <c r="A45" s="130"/>
      <c r="B45" s="62">
        <v>37</v>
      </c>
      <c r="C45" s="11" t="s">
        <v>22</v>
      </c>
      <c r="D45" s="21" t="s">
        <v>21</v>
      </c>
      <c r="E45" s="101">
        <v>1200</v>
      </c>
      <c r="F45" s="102"/>
      <c r="G45" s="36"/>
      <c r="H45" s="18">
        <f t="shared" si="0"/>
        <v>0</v>
      </c>
    </row>
    <row r="46" spans="1:8" s="41" customFormat="1" ht="23.25" x14ac:dyDescent="0.35">
      <c r="A46" s="130"/>
      <c r="B46" s="62">
        <v>38</v>
      </c>
      <c r="C46" s="11" t="s">
        <v>110</v>
      </c>
      <c r="D46" s="21" t="s">
        <v>6</v>
      </c>
      <c r="E46" s="101">
        <v>7000</v>
      </c>
      <c r="F46" s="102"/>
      <c r="G46" s="36"/>
      <c r="H46" s="18">
        <f t="shared" si="0"/>
        <v>0</v>
      </c>
    </row>
    <row r="47" spans="1:8" s="41" customFormat="1" ht="23.25" x14ac:dyDescent="0.35">
      <c r="A47" s="130"/>
      <c r="B47" s="7">
        <v>39</v>
      </c>
      <c r="C47" s="11" t="s">
        <v>23</v>
      </c>
      <c r="D47" s="21" t="s">
        <v>21</v>
      </c>
      <c r="E47" s="101">
        <f>'Прайс-лист'!E48:J48</f>
        <v>3500</v>
      </c>
      <c r="F47" s="102"/>
      <c r="G47" s="36"/>
      <c r="H47" s="18">
        <f t="shared" si="0"/>
        <v>0</v>
      </c>
    </row>
    <row r="48" spans="1:8" ht="23.25" x14ac:dyDescent="0.35">
      <c r="A48" s="130"/>
      <c r="B48" s="7">
        <v>40</v>
      </c>
      <c r="C48" s="11" t="s">
        <v>24</v>
      </c>
      <c r="D48" s="21" t="s">
        <v>21</v>
      </c>
      <c r="E48" s="101">
        <v>4500</v>
      </c>
      <c r="F48" s="102"/>
      <c r="G48" s="36"/>
      <c r="H48" s="18">
        <f t="shared" si="0"/>
        <v>0</v>
      </c>
    </row>
    <row r="49" spans="1:8" s="41" customFormat="1" ht="24" customHeight="1" x14ac:dyDescent="0.25">
      <c r="A49" s="130"/>
      <c r="B49" s="7">
        <v>41</v>
      </c>
      <c r="C49" s="63" t="s">
        <v>52</v>
      </c>
      <c r="D49" s="21" t="s">
        <v>21</v>
      </c>
      <c r="E49" s="101">
        <v>2500</v>
      </c>
      <c r="F49" s="102"/>
      <c r="G49" s="36"/>
      <c r="H49" s="18">
        <f t="shared" si="0"/>
        <v>0</v>
      </c>
    </row>
    <row r="50" spans="1:8" ht="23.25" x14ac:dyDescent="0.35">
      <c r="A50" s="130"/>
      <c r="B50" s="7">
        <v>42</v>
      </c>
      <c r="C50" s="11" t="s">
        <v>150</v>
      </c>
      <c r="D50" s="21" t="s">
        <v>21</v>
      </c>
      <c r="E50" s="101">
        <v>700</v>
      </c>
      <c r="F50" s="102"/>
      <c r="G50" s="36"/>
      <c r="H50" s="18">
        <f t="shared" si="0"/>
        <v>0</v>
      </c>
    </row>
    <row r="51" spans="1:8" ht="24" thickBot="1" x14ac:dyDescent="0.4">
      <c r="A51" s="131"/>
      <c r="B51" s="69">
        <v>43</v>
      </c>
      <c r="C51" s="23" t="s">
        <v>119</v>
      </c>
      <c r="D51" s="46" t="s">
        <v>21</v>
      </c>
      <c r="E51" s="101">
        <f>'Прайс-лист'!E52:J52</f>
        <v>1200</v>
      </c>
      <c r="F51" s="102"/>
      <c r="G51" s="47"/>
      <c r="H51" s="18">
        <f t="shared" si="0"/>
        <v>0</v>
      </c>
    </row>
    <row r="52" spans="1:8" s="43" customFormat="1" ht="23.25" customHeight="1" x14ac:dyDescent="0.25">
      <c r="A52" s="106" t="s">
        <v>25</v>
      </c>
      <c r="B52" s="2">
        <v>44</v>
      </c>
      <c r="C52" s="3" t="s">
        <v>27</v>
      </c>
      <c r="D52" s="60" t="s">
        <v>6</v>
      </c>
      <c r="E52" s="116">
        <f>'Прайс-лист'!E53:J53</f>
        <v>350</v>
      </c>
      <c r="F52" s="117"/>
      <c r="G52" s="35"/>
      <c r="H52" s="50">
        <f>E52*G52</f>
        <v>0</v>
      </c>
    </row>
    <row r="53" spans="1:8" s="43" customFormat="1" ht="24" thickBot="1" x14ac:dyDescent="0.3">
      <c r="A53" s="107"/>
      <c r="B53" s="5">
        <v>45</v>
      </c>
      <c r="C53" s="86" t="s">
        <v>134</v>
      </c>
      <c r="D53" s="88" t="s">
        <v>21</v>
      </c>
      <c r="E53" s="104">
        <f>'Прайс-лист'!E54:J54</f>
        <v>50</v>
      </c>
      <c r="F53" s="105"/>
      <c r="G53" s="89"/>
      <c r="H53" s="48">
        <f t="shared" ref="H53:H80" si="1">E53*G53</f>
        <v>0</v>
      </c>
    </row>
    <row r="54" spans="1:8" s="41" customFormat="1" ht="23.25" customHeight="1" x14ac:dyDescent="0.25">
      <c r="A54" s="110" t="s">
        <v>82</v>
      </c>
      <c r="B54" s="2">
        <v>46</v>
      </c>
      <c r="C54" s="3" t="s">
        <v>93</v>
      </c>
      <c r="D54" s="4" t="s">
        <v>6</v>
      </c>
      <c r="E54" s="116">
        <v>280</v>
      </c>
      <c r="F54" s="117"/>
      <c r="G54" s="35"/>
      <c r="H54" s="50">
        <f>E54*G54</f>
        <v>0</v>
      </c>
    </row>
    <row r="55" spans="1:8" ht="23.25" customHeight="1" x14ac:dyDescent="0.25">
      <c r="A55" s="111"/>
      <c r="B55" s="62">
        <v>47</v>
      </c>
      <c r="C55" s="8" t="s">
        <v>94</v>
      </c>
      <c r="D55" s="9" t="s">
        <v>6</v>
      </c>
      <c r="E55" s="104">
        <v>280</v>
      </c>
      <c r="F55" s="105"/>
      <c r="G55" s="36"/>
      <c r="H55" s="14">
        <f t="shared" si="1"/>
        <v>0</v>
      </c>
    </row>
    <row r="56" spans="1:8" s="43" customFormat="1" ht="23.25" customHeight="1" x14ac:dyDescent="0.25">
      <c r="A56" s="111"/>
      <c r="B56" s="7">
        <v>48</v>
      </c>
      <c r="C56" s="63" t="s">
        <v>95</v>
      </c>
      <c r="D56" s="9" t="s">
        <v>6</v>
      </c>
      <c r="E56" s="104">
        <f>'Прайс-лист'!E57:J57</f>
        <v>480</v>
      </c>
      <c r="F56" s="105"/>
      <c r="G56" s="36"/>
      <c r="H56" s="14">
        <f t="shared" si="1"/>
        <v>0</v>
      </c>
    </row>
    <row r="57" spans="1:8" ht="24" customHeight="1" thickBot="1" x14ac:dyDescent="0.3">
      <c r="A57" s="112"/>
      <c r="B57" s="85">
        <v>49</v>
      </c>
      <c r="C57" s="55" t="s">
        <v>144</v>
      </c>
      <c r="D57" s="45" t="s">
        <v>6</v>
      </c>
      <c r="E57" s="104">
        <v>100</v>
      </c>
      <c r="F57" s="105"/>
      <c r="G57" s="37"/>
      <c r="H57" s="48">
        <f t="shared" si="1"/>
        <v>0</v>
      </c>
    </row>
    <row r="58" spans="1:8" ht="23.25" customHeight="1" x14ac:dyDescent="0.35">
      <c r="A58" s="110" t="s">
        <v>84</v>
      </c>
      <c r="B58" s="19">
        <v>50</v>
      </c>
      <c r="C58" s="10" t="s">
        <v>62</v>
      </c>
      <c r="D58" s="21" t="s">
        <v>106</v>
      </c>
      <c r="E58" s="116">
        <f>'Прайс-лист'!E59:J59</f>
        <v>270</v>
      </c>
      <c r="F58" s="117"/>
      <c r="G58" s="35"/>
      <c r="H58" s="33">
        <f t="shared" si="1"/>
        <v>0</v>
      </c>
    </row>
    <row r="59" spans="1:8" ht="23.25" customHeight="1" x14ac:dyDescent="0.35">
      <c r="A59" s="111"/>
      <c r="B59" s="7">
        <v>51</v>
      </c>
      <c r="C59" s="11" t="s">
        <v>63</v>
      </c>
      <c r="D59" s="21" t="s">
        <v>106</v>
      </c>
      <c r="E59" s="104">
        <f>'Прайс-лист'!E60:J60</f>
        <v>170</v>
      </c>
      <c r="F59" s="105"/>
      <c r="G59" s="54"/>
      <c r="H59" s="33">
        <f t="shared" si="1"/>
        <v>0</v>
      </c>
    </row>
    <row r="60" spans="1:8" s="41" customFormat="1" ht="23.25" customHeight="1" x14ac:dyDescent="0.35">
      <c r="A60" s="111"/>
      <c r="B60" s="7">
        <v>52</v>
      </c>
      <c r="C60" s="32" t="s">
        <v>149</v>
      </c>
      <c r="D60" s="21" t="s">
        <v>106</v>
      </c>
      <c r="E60" s="104">
        <v>60</v>
      </c>
      <c r="F60" s="105"/>
      <c r="G60" s="54"/>
      <c r="H60" s="33">
        <f t="shared" si="1"/>
        <v>0</v>
      </c>
    </row>
    <row r="61" spans="1:8" s="41" customFormat="1" ht="23.25" customHeight="1" x14ac:dyDescent="0.35">
      <c r="A61" s="111"/>
      <c r="B61" s="7">
        <v>53</v>
      </c>
      <c r="C61" s="32" t="s">
        <v>113</v>
      </c>
      <c r="D61" s="21" t="s">
        <v>106</v>
      </c>
      <c r="E61" s="104">
        <f>'Прайс-лист'!E62:J62</f>
        <v>100</v>
      </c>
      <c r="F61" s="105"/>
      <c r="G61" s="36"/>
      <c r="H61" s="33">
        <f t="shared" si="1"/>
        <v>0</v>
      </c>
    </row>
    <row r="62" spans="1:8" s="41" customFormat="1" ht="23.25" customHeight="1" x14ac:dyDescent="0.35">
      <c r="A62" s="111"/>
      <c r="B62" s="7">
        <v>54</v>
      </c>
      <c r="C62" s="11" t="s">
        <v>53</v>
      </c>
      <c r="D62" s="21" t="s">
        <v>106</v>
      </c>
      <c r="E62" s="104">
        <v>80</v>
      </c>
      <c r="F62" s="105"/>
      <c r="G62" s="36"/>
      <c r="H62" s="33">
        <f t="shared" si="1"/>
        <v>0</v>
      </c>
    </row>
    <row r="63" spans="1:8" s="41" customFormat="1" ht="23.25" customHeight="1" x14ac:dyDescent="0.35">
      <c r="A63" s="111"/>
      <c r="B63" s="7">
        <v>55</v>
      </c>
      <c r="C63" s="11" t="s">
        <v>54</v>
      </c>
      <c r="D63" s="21" t="s">
        <v>106</v>
      </c>
      <c r="E63" s="104">
        <f>'Прайс-лист'!E64:J64</f>
        <v>70</v>
      </c>
      <c r="F63" s="105"/>
      <c r="G63" s="54"/>
      <c r="H63" s="33">
        <f t="shared" si="1"/>
        <v>0</v>
      </c>
    </row>
    <row r="64" spans="1:8" ht="23.25" customHeight="1" x14ac:dyDescent="0.35">
      <c r="A64" s="111"/>
      <c r="B64" s="7">
        <v>56</v>
      </c>
      <c r="C64" s="11" t="s">
        <v>111</v>
      </c>
      <c r="D64" s="21" t="s">
        <v>106</v>
      </c>
      <c r="E64" s="104">
        <f>'Прайс-лист'!E65:J65</f>
        <v>240</v>
      </c>
      <c r="F64" s="105"/>
      <c r="G64" s="36"/>
      <c r="H64" s="33">
        <f t="shared" si="1"/>
        <v>0</v>
      </c>
    </row>
    <row r="65" spans="1:8" ht="23.25" customHeight="1" x14ac:dyDescent="0.35">
      <c r="A65" s="111"/>
      <c r="B65" s="7">
        <v>57</v>
      </c>
      <c r="C65" s="11" t="s">
        <v>112</v>
      </c>
      <c r="D65" s="21" t="s">
        <v>106</v>
      </c>
      <c r="E65" s="104">
        <f>'Прайс-лист'!E66:J66</f>
        <v>350</v>
      </c>
      <c r="F65" s="105"/>
      <c r="G65" s="36"/>
      <c r="H65" s="33">
        <f t="shared" si="1"/>
        <v>0</v>
      </c>
    </row>
    <row r="66" spans="1:8" ht="23.25" customHeight="1" x14ac:dyDescent="0.35">
      <c r="A66" s="111"/>
      <c r="B66" s="7">
        <v>58</v>
      </c>
      <c r="C66" s="11" t="s">
        <v>77</v>
      </c>
      <c r="D66" s="21" t="s">
        <v>106</v>
      </c>
      <c r="E66" s="104">
        <f>'Прайс-лист'!E67:J67</f>
        <v>80</v>
      </c>
      <c r="F66" s="105"/>
      <c r="G66" s="36"/>
      <c r="H66" s="33">
        <f t="shared" si="1"/>
        <v>0</v>
      </c>
    </row>
    <row r="67" spans="1:8" ht="23.25" customHeight="1" x14ac:dyDescent="0.35">
      <c r="A67" s="111"/>
      <c r="B67" s="7">
        <v>59</v>
      </c>
      <c r="C67" s="11" t="s">
        <v>55</v>
      </c>
      <c r="D67" s="21" t="s">
        <v>106</v>
      </c>
      <c r="E67" s="104">
        <f>'Прайс-лист'!E68:J68</f>
        <v>350</v>
      </c>
      <c r="F67" s="105"/>
      <c r="G67" s="36"/>
      <c r="H67" s="33">
        <f t="shared" si="1"/>
        <v>0</v>
      </c>
    </row>
    <row r="68" spans="1:8" ht="23.25" customHeight="1" x14ac:dyDescent="0.35">
      <c r="A68" s="111"/>
      <c r="B68" s="7">
        <v>60</v>
      </c>
      <c r="C68" s="11" t="s">
        <v>123</v>
      </c>
      <c r="D68" s="30" t="s">
        <v>6</v>
      </c>
      <c r="E68" s="104">
        <f>'Прайс-лист'!E69:J69</f>
        <v>370</v>
      </c>
      <c r="F68" s="105"/>
      <c r="G68" s="36"/>
      <c r="H68" s="33">
        <f t="shared" si="1"/>
        <v>0</v>
      </c>
    </row>
    <row r="69" spans="1:8" ht="23.25" customHeight="1" x14ac:dyDescent="0.35">
      <c r="A69" s="111"/>
      <c r="B69" s="7">
        <v>61</v>
      </c>
      <c r="C69" s="11" t="s">
        <v>124</v>
      </c>
      <c r="D69" s="30" t="s">
        <v>6</v>
      </c>
      <c r="E69" s="104">
        <f>'Прайс-лист'!E70:J70</f>
        <v>400</v>
      </c>
      <c r="F69" s="105"/>
      <c r="G69" s="36"/>
      <c r="H69" s="33">
        <f t="shared" si="1"/>
        <v>0</v>
      </c>
    </row>
    <row r="70" spans="1:8" ht="23.25" customHeight="1" x14ac:dyDescent="0.35">
      <c r="A70" s="111"/>
      <c r="B70" s="7">
        <v>62</v>
      </c>
      <c r="C70" s="11" t="s">
        <v>28</v>
      </c>
      <c r="D70" s="21" t="s">
        <v>106</v>
      </c>
      <c r="E70" s="104">
        <f>'Прайс-лист'!E71:J71</f>
        <v>260</v>
      </c>
      <c r="F70" s="105">
        <f>E70*0.7</f>
        <v>182</v>
      </c>
      <c r="G70" s="36"/>
      <c r="H70" s="33">
        <f t="shared" si="1"/>
        <v>0</v>
      </c>
    </row>
    <row r="71" spans="1:8" ht="23.25" customHeight="1" x14ac:dyDescent="0.35">
      <c r="A71" s="111"/>
      <c r="B71" s="7">
        <v>63</v>
      </c>
      <c r="C71" s="11" t="s">
        <v>56</v>
      </c>
      <c r="D71" s="21" t="s">
        <v>106</v>
      </c>
      <c r="E71" s="104">
        <f>'Прайс-лист'!E72:J72</f>
        <v>390</v>
      </c>
      <c r="F71" s="105">
        <f>E71*0.7</f>
        <v>273</v>
      </c>
      <c r="G71" s="36"/>
      <c r="H71" s="33">
        <f t="shared" si="1"/>
        <v>0</v>
      </c>
    </row>
    <row r="72" spans="1:8" ht="23.25" customHeight="1" x14ac:dyDescent="0.35">
      <c r="A72" s="111"/>
      <c r="B72" s="7">
        <v>64</v>
      </c>
      <c r="C72" s="11" t="s">
        <v>57</v>
      </c>
      <c r="D72" s="21" t="s">
        <v>106</v>
      </c>
      <c r="E72" s="104">
        <f>'Прайс-лист'!E73:J73</f>
        <v>480</v>
      </c>
      <c r="F72" s="105"/>
      <c r="G72" s="36"/>
      <c r="H72" s="33">
        <f t="shared" si="1"/>
        <v>0</v>
      </c>
    </row>
    <row r="73" spans="1:8" ht="23.25" customHeight="1" x14ac:dyDescent="0.35">
      <c r="A73" s="111"/>
      <c r="B73" s="7">
        <v>65</v>
      </c>
      <c r="C73" s="11" t="s">
        <v>115</v>
      </c>
      <c r="D73" s="9" t="s">
        <v>6</v>
      </c>
      <c r="E73" s="104">
        <f>'Прайс-лист'!E74:J74</f>
        <v>110</v>
      </c>
      <c r="F73" s="105"/>
      <c r="G73" s="36"/>
      <c r="H73" s="33">
        <f t="shared" si="1"/>
        <v>0</v>
      </c>
    </row>
    <row r="74" spans="1:8" ht="23.25" customHeight="1" x14ac:dyDescent="0.35">
      <c r="A74" s="111"/>
      <c r="B74" s="7">
        <v>66</v>
      </c>
      <c r="C74" s="11" t="s">
        <v>48</v>
      </c>
      <c r="D74" s="21" t="s">
        <v>106</v>
      </c>
      <c r="E74" s="104">
        <f>'Прайс-лист'!E75:J75</f>
        <v>350</v>
      </c>
      <c r="F74" s="105"/>
      <c r="G74" s="36"/>
      <c r="H74" s="33">
        <f t="shared" si="1"/>
        <v>0</v>
      </c>
    </row>
    <row r="75" spans="1:8" ht="23.25" customHeight="1" x14ac:dyDescent="0.35">
      <c r="A75" s="111"/>
      <c r="B75" s="7">
        <v>67</v>
      </c>
      <c r="C75" s="11" t="s">
        <v>29</v>
      </c>
      <c r="D75" s="21" t="s">
        <v>106</v>
      </c>
      <c r="E75" s="104">
        <f>'Прайс-лист'!E76:J76</f>
        <v>450</v>
      </c>
      <c r="F75" s="105">
        <f>E75*0.7</f>
        <v>315</v>
      </c>
      <c r="G75" s="40"/>
      <c r="H75" s="33">
        <f t="shared" si="1"/>
        <v>0</v>
      </c>
    </row>
    <row r="76" spans="1:8" ht="23.25" customHeight="1" x14ac:dyDescent="0.35">
      <c r="A76" s="111"/>
      <c r="B76" s="7">
        <v>68</v>
      </c>
      <c r="C76" s="11" t="s">
        <v>30</v>
      </c>
      <c r="D76" s="21" t="s">
        <v>106</v>
      </c>
      <c r="E76" s="104">
        <f>'Прайс-лист'!E77:J77</f>
        <v>400</v>
      </c>
      <c r="F76" s="105">
        <f>E76*0.7</f>
        <v>280</v>
      </c>
      <c r="G76" s="44"/>
      <c r="H76" s="33">
        <f t="shared" si="1"/>
        <v>0</v>
      </c>
    </row>
    <row r="77" spans="1:8" ht="23.25" customHeight="1" x14ac:dyDescent="0.35">
      <c r="A77" s="111"/>
      <c r="B77" s="7">
        <v>69</v>
      </c>
      <c r="C77" s="20" t="s">
        <v>64</v>
      </c>
      <c r="D77" s="9" t="s">
        <v>6</v>
      </c>
      <c r="E77" s="104">
        <f>'Прайс-лист'!E78:J78</f>
        <v>170</v>
      </c>
      <c r="F77" s="105"/>
      <c r="G77" s="54"/>
      <c r="H77" s="33">
        <f t="shared" si="1"/>
        <v>0</v>
      </c>
    </row>
    <row r="78" spans="1:8" ht="23.25" customHeight="1" x14ac:dyDescent="0.35">
      <c r="A78" s="111"/>
      <c r="B78" s="7">
        <v>70</v>
      </c>
      <c r="C78" s="75" t="s">
        <v>58</v>
      </c>
      <c r="D78" s="9" t="s">
        <v>6</v>
      </c>
      <c r="E78" s="104">
        <f>'Прайс-лист'!E79:J79</f>
        <v>800</v>
      </c>
      <c r="F78" s="105"/>
      <c r="G78" s="54"/>
      <c r="H78" s="33">
        <f t="shared" si="1"/>
        <v>0</v>
      </c>
    </row>
    <row r="79" spans="1:8" ht="23.25" customHeight="1" x14ac:dyDescent="0.35">
      <c r="A79" s="111"/>
      <c r="B79" s="7">
        <v>71</v>
      </c>
      <c r="C79" s="32" t="s">
        <v>33</v>
      </c>
      <c r="D79" s="30" t="s">
        <v>21</v>
      </c>
      <c r="E79" s="104">
        <v>3000</v>
      </c>
      <c r="F79" s="105"/>
      <c r="G79" s="36"/>
      <c r="H79" s="33">
        <f t="shared" si="1"/>
        <v>0</v>
      </c>
    </row>
    <row r="80" spans="1:8" ht="24" customHeight="1" thickBot="1" x14ac:dyDescent="0.4">
      <c r="A80" s="112"/>
      <c r="B80" s="69">
        <v>72</v>
      </c>
      <c r="C80" s="11" t="s">
        <v>59</v>
      </c>
      <c r="D80" s="21" t="s">
        <v>106</v>
      </c>
      <c r="E80" s="104">
        <f>'Прайс-лист'!E81:J81</f>
        <v>30</v>
      </c>
      <c r="F80" s="105"/>
      <c r="G80" s="36"/>
      <c r="H80" s="33">
        <f t="shared" si="1"/>
        <v>0</v>
      </c>
    </row>
    <row r="81" spans="1:8" s="43" customFormat="1" ht="23.25" customHeight="1" x14ac:dyDescent="0.35">
      <c r="A81" s="106" t="s">
        <v>31</v>
      </c>
      <c r="B81" s="2">
        <v>73</v>
      </c>
      <c r="C81" s="10" t="s">
        <v>122</v>
      </c>
      <c r="D81" s="4" t="s">
        <v>107</v>
      </c>
      <c r="E81" s="116">
        <f>'Прайс-лист'!E82:J82</f>
        <v>80</v>
      </c>
      <c r="F81" s="117"/>
      <c r="G81" s="35"/>
      <c r="H81" s="31">
        <f>E81*G81</f>
        <v>0</v>
      </c>
    </row>
    <row r="82" spans="1:8" s="43" customFormat="1" ht="24" customHeight="1" thickBot="1" x14ac:dyDescent="0.4">
      <c r="A82" s="107"/>
      <c r="B82" s="62">
        <v>74</v>
      </c>
      <c r="C82" s="78" t="s">
        <v>121</v>
      </c>
      <c r="D82" s="45" t="s">
        <v>107</v>
      </c>
      <c r="E82" s="108">
        <f>'Прайс-лист'!E83:J83</f>
        <v>150</v>
      </c>
      <c r="F82" s="109"/>
      <c r="G82" s="37"/>
      <c r="H82" s="79">
        <f>E82*G82</f>
        <v>0</v>
      </c>
    </row>
    <row r="83" spans="1:8" s="43" customFormat="1" ht="23.25" customHeight="1" x14ac:dyDescent="0.35">
      <c r="A83" s="110" t="s">
        <v>32</v>
      </c>
      <c r="B83" s="2">
        <v>75</v>
      </c>
      <c r="C83" s="10" t="s">
        <v>100</v>
      </c>
      <c r="D83" s="30"/>
      <c r="E83" s="116" t="str">
        <f>'Прайс-лист'!E84:J84</f>
        <v>индивидуально</v>
      </c>
      <c r="F83" s="117"/>
      <c r="G83" s="36"/>
      <c r="H83" s="99">
        <v>0</v>
      </c>
    </row>
    <row r="84" spans="1:8" s="43" customFormat="1" ht="23.25" customHeight="1" x14ac:dyDescent="0.35">
      <c r="A84" s="111"/>
      <c r="B84" s="7">
        <v>76</v>
      </c>
      <c r="C84" s="32" t="s">
        <v>101</v>
      </c>
      <c r="D84" s="30"/>
      <c r="E84" s="101" t="str">
        <f>'Прайс-лист'!E85:J85</f>
        <v>индивидуально</v>
      </c>
      <c r="F84" s="118"/>
      <c r="G84" s="36"/>
      <c r="H84" s="99">
        <v>0</v>
      </c>
    </row>
    <row r="85" spans="1:8" ht="23.25" customHeight="1" x14ac:dyDescent="0.35">
      <c r="A85" s="111"/>
      <c r="B85" s="7">
        <v>77</v>
      </c>
      <c r="C85" s="32" t="s">
        <v>126</v>
      </c>
      <c r="D85" s="9" t="s">
        <v>130</v>
      </c>
      <c r="E85" s="101">
        <v>400</v>
      </c>
      <c r="F85" s="118"/>
      <c r="G85" s="36"/>
      <c r="H85" s="100">
        <f t="shared" ref="H85" si="2">E85*G85</f>
        <v>0</v>
      </c>
    </row>
    <row r="86" spans="1:8" ht="23.25" customHeight="1" x14ac:dyDescent="0.35">
      <c r="A86" s="111"/>
      <c r="B86" s="7">
        <v>78</v>
      </c>
      <c r="C86" s="11" t="s">
        <v>127</v>
      </c>
      <c r="D86" s="9"/>
      <c r="E86" s="101" t="str">
        <f>'Прайс-лист'!E87:J87</f>
        <v>индивидуально</v>
      </c>
      <c r="F86" s="118"/>
      <c r="G86" s="36"/>
      <c r="H86" s="22">
        <v>0</v>
      </c>
    </row>
    <row r="87" spans="1:8" ht="23.25" customHeight="1" x14ac:dyDescent="0.35">
      <c r="A87" s="111"/>
      <c r="B87" s="7">
        <v>79</v>
      </c>
      <c r="C87" s="11" t="s">
        <v>73</v>
      </c>
      <c r="D87" s="9" t="s">
        <v>74</v>
      </c>
      <c r="E87" s="101">
        <f>'Прайс-лист'!E88:J88</f>
        <v>2000</v>
      </c>
      <c r="F87" s="118"/>
      <c r="G87" s="36"/>
      <c r="H87" s="33">
        <f>E87*G87</f>
        <v>0</v>
      </c>
    </row>
    <row r="88" spans="1:8" s="43" customFormat="1" ht="23.25" customHeight="1" x14ac:dyDescent="0.35">
      <c r="A88" s="111"/>
      <c r="B88" s="7">
        <v>80</v>
      </c>
      <c r="C88" s="11" t="s">
        <v>71</v>
      </c>
      <c r="D88" s="6"/>
      <c r="E88" s="104">
        <v>-2500</v>
      </c>
      <c r="F88" s="105"/>
      <c r="G88" s="58"/>
      <c r="H88" s="33">
        <f>E88*G88</f>
        <v>0</v>
      </c>
    </row>
    <row r="89" spans="1:8" s="43" customFormat="1" ht="23.25" customHeight="1" x14ac:dyDescent="0.35">
      <c r="A89" s="111"/>
      <c r="B89" s="7">
        <v>81</v>
      </c>
      <c r="C89" s="20" t="s">
        <v>116</v>
      </c>
      <c r="D89" s="9" t="s">
        <v>125</v>
      </c>
      <c r="E89" s="101" t="s">
        <v>117</v>
      </c>
      <c r="F89" s="118"/>
      <c r="G89" s="74"/>
      <c r="H89" s="22">
        <f>IF(G89="есть",(SUM(H9:H82)+SUM(H92:H101))*0.15,0)</f>
        <v>0</v>
      </c>
    </row>
    <row r="90" spans="1:8" s="43" customFormat="1" ht="23.25" customHeight="1" x14ac:dyDescent="0.35">
      <c r="A90" s="111"/>
      <c r="B90" s="69">
        <v>82</v>
      </c>
      <c r="C90" s="95" t="s">
        <v>146</v>
      </c>
      <c r="D90" s="13" t="s">
        <v>6</v>
      </c>
      <c r="E90" s="104">
        <v>5125</v>
      </c>
      <c r="F90" s="105"/>
      <c r="G90" s="98"/>
      <c r="H90" s="97">
        <f>E90*G90</f>
        <v>0</v>
      </c>
    </row>
    <row r="91" spans="1:8" s="43" customFormat="1" ht="23.25" customHeight="1" thickBot="1" x14ac:dyDescent="0.4">
      <c r="A91" s="112"/>
      <c r="B91" s="5">
        <v>83</v>
      </c>
      <c r="C91" s="95" t="s">
        <v>147</v>
      </c>
      <c r="D91" s="13" t="s">
        <v>6</v>
      </c>
      <c r="E91" s="108">
        <v>2960</v>
      </c>
      <c r="F91" s="109"/>
      <c r="G91" s="98"/>
      <c r="H91" s="96">
        <f>E91*G91</f>
        <v>0</v>
      </c>
    </row>
    <row r="92" spans="1:8" s="43" customFormat="1" ht="23.25" customHeight="1" x14ac:dyDescent="0.35">
      <c r="A92" s="113" t="s">
        <v>86</v>
      </c>
      <c r="B92" s="19">
        <v>84</v>
      </c>
      <c r="C92" s="65" t="s">
        <v>72</v>
      </c>
      <c r="D92" s="60" t="s">
        <v>106</v>
      </c>
      <c r="E92" s="116">
        <v>25</v>
      </c>
      <c r="F92" s="117"/>
      <c r="G92" s="35"/>
      <c r="H92" s="80">
        <f>E92*G92</f>
        <v>0</v>
      </c>
    </row>
    <row r="93" spans="1:8" ht="23.25" customHeight="1" x14ac:dyDescent="0.35">
      <c r="A93" s="114"/>
      <c r="B93" s="7">
        <v>85</v>
      </c>
      <c r="C93" s="66" t="s">
        <v>3</v>
      </c>
      <c r="D93" s="21" t="s">
        <v>107</v>
      </c>
      <c r="E93" s="101">
        <v>85</v>
      </c>
      <c r="F93" s="118"/>
      <c r="G93" s="54"/>
      <c r="H93" s="33">
        <f>E93*G93</f>
        <v>0</v>
      </c>
    </row>
    <row r="94" spans="1:8" s="43" customFormat="1" ht="23.25" customHeight="1" x14ac:dyDescent="0.35">
      <c r="A94" s="114"/>
      <c r="B94" s="7">
        <v>86</v>
      </c>
      <c r="C94" s="66" t="s">
        <v>4</v>
      </c>
      <c r="D94" s="21" t="s">
        <v>106</v>
      </c>
      <c r="E94" s="101">
        <f>'Прайс-лист'!E95:J95</f>
        <v>80</v>
      </c>
      <c r="F94" s="118"/>
      <c r="G94" s="54"/>
      <c r="H94" s="33">
        <f>E94*G94</f>
        <v>0</v>
      </c>
    </row>
    <row r="95" spans="1:8" s="41" customFormat="1" ht="23.25" customHeight="1" x14ac:dyDescent="0.35">
      <c r="A95" s="114"/>
      <c r="B95" s="7">
        <v>87</v>
      </c>
      <c r="C95" s="66" t="s">
        <v>75</v>
      </c>
      <c r="D95" s="21" t="s">
        <v>106</v>
      </c>
      <c r="E95" s="101">
        <f>'Прайс-лист'!E96:J96</f>
        <v>80</v>
      </c>
      <c r="F95" s="118"/>
      <c r="G95" s="54"/>
      <c r="H95" s="33">
        <f>G95*E95</f>
        <v>0</v>
      </c>
    </row>
    <row r="96" spans="1:8" ht="23.25" customHeight="1" x14ac:dyDescent="0.35">
      <c r="A96" s="114"/>
      <c r="B96" s="7">
        <v>88</v>
      </c>
      <c r="C96" s="66" t="s">
        <v>76</v>
      </c>
      <c r="D96" s="21" t="s">
        <v>106</v>
      </c>
      <c r="E96" s="101">
        <f>'Прайс-лист'!E97:J97</f>
        <v>190</v>
      </c>
      <c r="F96" s="118"/>
      <c r="G96" s="36"/>
      <c r="H96" s="53">
        <f>G96*E96</f>
        <v>0</v>
      </c>
    </row>
    <row r="97" spans="1:10" ht="23.25" customHeight="1" x14ac:dyDescent="0.35">
      <c r="A97" s="114"/>
      <c r="B97" s="7">
        <v>89</v>
      </c>
      <c r="C97" s="66" t="s">
        <v>85</v>
      </c>
      <c r="D97" s="21" t="s">
        <v>106</v>
      </c>
      <c r="E97" s="101">
        <f>'Прайс-лист'!E98:J98</f>
        <v>55</v>
      </c>
      <c r="F97" s="118"/>
      <c r="G97" s="36"/>
      <c r="H97" s="33">
        <f>E97*G97</f>
        <v>0</v>
      </c>
    </row>
    <row r="98" spans="1:10" ht="23.25" customHeight="1" x14ac:dyDescent="0.35">
      <c r="A98" s="114"/>
      <c r="B98" s="7">
        <v>90</v>
      </c>
      <c r="C98" s="66" t="s">
        <v>65</v>
      </c>
      <c r="D98" s="21" t="s">
        <v>106</v>
      </c>
      <c r="E98" s="101">
        <f>'Прайс-лист'!E99:J99</f>
        <v>80</v>
      </c>
      <c r="F98" s="118"/>
      <c r="G98" s="36"/>
      <c r="H98" s="33">
        <f t="shared" ref="H98:H101" si="3">E98*G98</f>
        <v>0</v>
      </c>
    </row>
    <row r="99" spans="1:10" ht="23.25" customHeight="1" x14ac:dyDescent="0.35">
      <c r="A99" s="114"/>
      <c r="B99" s="7">
        <v>91</v>
      </c>
      <c r="C99" s="67" t="s">
        <v>47</v>
      </c>
      <c r="D99" s="21" t="s">
        <v>106</v>
      </c>
      <c r="E99" s="101">
        <f>'Прайс-лист'!E100:J100</f>
        <v>150</v>
      </c>
      <c r="F99" s="118"/>
      <c r="G99" s="58"/>
      <c r="H99" s="33">
        <f t="shared" si="3"/>
        <v>0</v>
      </c>
    </row>
    <row r="100" spans="1:10" ht="23.25" customHeight="1" x14ac:dyDescent="0.35">
      <c r="A100" s="114"/>
      <c r="B100" s="7">
        <v>92</v>
      </c>
      <c r="C100" s="67" t="s">
        <v>67</v>
      </c>
      <c r="D100" s="21" t="s">
        <v>106</v>
      </c>
      <c r="E100" s="101">
        <f>'Прайс-лист'!E101:J101</f>
        <v>50</v>
      </c>
      <c r="F100" s="118"/>
      <c r="G100" s="36"/>
      <c r="H100" s="33">
        <f t="shared" si="3"/>
        <v>0</v>
      </c>
    </row>
    <row r="101" spans="1:10" s="43" customFormat="1" ht="23.25" customHeight="1" thickBot="1" x14ac:dyDescent="0.3">
      <c r="A101" s="115"/>
      <c r="B101" s="5">
        <v>93</v>
      </c>
      <c r="C101" s="83" t="s">
        <v>26</v>
      </c>
      <c r="D101" s="12" t="s">
        <v>6</v>
      </c>
      <c r="E101" s="108">
        <f>'Прайс-лист'!E102:J102</f>
        <v>120</v>
      </c>
      <c r="F101" s="109"/>
      <c r="G101" s="81"/>
      <c r="H101" s="82">
        <f t="shared" si="3"/>
        <v>0</v>
      </c>
    </row>
    <row r="102" spans="1:10" ht="24" thickBot="1" x14ac:dyDescent="0.4">
      <c r="A102" s="28" t="s">
        <v>148</v>
      </c>
      <c r="C102" s="1"/>
      <c r="D102" s="1"/>
      <c r="E102" s="119" t="s">
        <v>37</v>
      </c>
      <c r="F102" s="120"/>
      <c r="G102" s="121"/>
      <c r="H102" s="57">
        <f>SUM(H9:H101)</f>
        <v>0</v>
      </c>
    </row>
    <row r="103" spans="1:10" s="28" customFormat="1" ht="27" thickBot="1" x14ac:dyDescent="0.4">
      <c r="A103" s="29" t="s">
        <v>99</v>
      </c>
      <c r="C103" s="68"/>
      <c r="E103" s="42"/>
      <c r="F103" s="122" t="s">
        <v>139</v>
      </c>
      <c r="G103" s="123"/>
      <c r="H103" s="27">
        <f>(H102-H82-H83-H84-H85-H87-H88-H90-H91)*(1-E103/100)+H83+H84+H85+H87+H88+H90+H91</f>
        <v>0</v>
      </c>
    </row>
    <row r="104" spans="1:10" s="28" customFormat="1" ht="36" customHeight="1" x14ac:dyDescent="0.35">
      <c r="D104" s="29"/>
      <c r="E104" s="29"/>
      <c r="F104" s="29"/>
      <c r="G104" s="29"/>
      <c r="H104" s="93" t="s">
        <v>140</v>
      </c>
    </row>
    <row r="105" spans="1:10" s="92" customFormat="1" ht="26.25" customHeight="1" x14ac:dyDescent="0.25">
      <c r="A105" s="135"/>
      <c r="B105" s="135"/>
      <c r="C105" s="135"/>
      <c r="D105" s="135"/>
      <c r="E105" s="135"/>
      <c r="F105" s="135"/>
      <c r="G105" s="135"/>
      <c r="H105" s="135"/>
      <c r="I105" s="91"/>
      <c r="J105" s="91"/>
    </row>
    <row r="106" spans="1:10" ht="26.25" customHeight="1" x14ac:dyDescent="0.25">
      <c r="A106" s="135"/>
      <c r="B106" s="135"/>
      <c r="C106" s="135"/>
      <c r="D106" s="135"/>
      <c r="E106" s="135"/>
      <c r="F106" s="135"/>
      <c r="G106" s="135"/>
      <c r="H106" s="135"/>
    </row>
    <row r="107" spans="1:10" ht="26.25" customHeight="1" x14ac:dyDescent="0.25">
      <c r="A107" s="134" t="s">
        <v>154</v>
      </c>
      <c r="B107" s="134"/>
      <c r="C107" s="134"/>
      <c r="D107" s="134"/>
      <c r="E107" s="134"/>
      <c r="F107" s="134"/>
      <c r="G107" s="134"/>
      <c r="H107" s="134"/>
    </row>
    <row r="108" spans="1:10" ht="26.25" customHeight="1" x14ac:dyDescent="0.25">
      <c r="A108" s="134"/>
      <c r="B108" s="134"/>
      <c r="C108" s="134"/>
      <c r="D108" s="134"/>
      <c r="E108" s="134"/>
      <c r="F108" s="134"/>
      <c r="G108" s="134"/>
      <c r="H108" s="134"/>
    </row>
    <row r="109" spans="1:10" ht="26.25" customHeight="1" x14ac:dyDescent="0.35">
      <c r="A109" s="125" t="s">
        <v>138</v>
      </c>
      <c r="B109" s="125"/>
      <c r="C109" s="125"/>
      <c r="D109" s="125"/>
      <c r="E109" s="125"/>
      <c r="F109" s="125"/>
      <c r="G109" s="125"/>
      <c r="H109" s="125"/>
    </row>
  </sheetData>
  <mergeCells count="108">
    <mergeCell ref="E40:F40"/>
    <mergeCell ref="A109:H109"/>
    <mergeCell ref="E22:F22"/>
    <mergeCell ref="E7:F7"/>
    <mergeCell ref="E8:F8"/>
    <mergeCell ref="A9:A51"/>
    <mergeCell ref="E9:F9"/>
    <mergeCell ref="E11:F11"/>
    <mergeCell ref="E12:F12"/>
    <mergeCell ref="E14:F14"/>
    <mergeCell ref="E15:F15"/>
    <mergeCell ref="E16:F16"/>
    <mergeCell ref="E29:F29"/>
    <mergeCell ref="E30:F30"/>
    <mergeCell ref="E19:F19"/>
    <mergeCell ref="E20:F20"/>
    <mergeCell ref="E21:F21"/>
    <mergeCell ref="A107:H108"/>
    <mergeCell ref="A105:H106"/>
    <mergeCell ref="A52:A53"/>
    <mergeCell ref="E52:F52"/>
    <mergeCell ref="E53:F53"/>
    <mergeCell ref="A54:A57"/>
    <mergeCell ref="E54:F54"/>
    <mergeCell ref="E55:F55"/>
    <mergeCell ref="E56:F56"/>
    <mergeCell ref="E57:F57"/>
    <mergeCell ref="E102:G102"/>
    <mergeCell ref="F103:G103"/>
    <mergeCell ref="E77:F77"/>
    <mergeCell ref="E66:F66"/>
    <mergeCell ref="E58:F58"/>
    <mergeCell ref="E59:F59"/>
    <mergeCell ref="E81:F81"/>
    <mergeCell ref="E76:F76"/>
    <mergeCell ref="E90:F90"/>
    <mergeCell ref="E91:F91"/>
    <mergeCell ref="E83:F83"/>
    <mergeCell ref="E84:F84"/>
    <mergeCell ref="E85:F85"/>
    <mergeCell ref="E87:F87"/>
    <mergeCell ref="E88:F88"/>
    <mergeCell ref="E89:F89"/>
    <mergeCell ref="E86:F86"/>
    <mergeCell ref="E27:F27"/>
    <mergeCell ref="E32:F32"/>
    <mergeCell ref="E34:F34"/>
    <mergeCell ref="E25:F25"/>
    <mergeCell ref="E28:F28"/>
    <mergeCell ref="E31:F31"/>
    <mergeCell ref="E33:F33"/>
    <mergeCell ref="E35:F35"/>
    <mergeCell ref="E36:F36"/>
    <mergeCell ref="A92:A10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A81:A82"/>
    <mergeCell ref="E82:F82"/>
    <mergeCell ref="A83:A91"/>
    <mergeCell ref="A58:A80"/>
    <mergeCell ref="E78:F78"/>
    <mergeCell ref="E79:F79"/>
    <mergeCell ref="E74:F74"/>
    <mergeCell ref="E73:F73"/>
    <mergeCell ref="E69:F69"/>
    <mergeCell ref="E65:F65"/>
    <mergeCell ref="E80:F80"/>
    <mergeCell ref="E60:F60"/>
    <mergeCell ref="E61:F61"/>
    <mergeCell ref="E62:F62"/>
    <mergeCell ref="E63:F63"/>
    <mergeCell ref="E64:F64"/>
    <mergeCell ref="E70:F70"/>
    <mergeCell ref="E71:F71"/>
    <mergeCell ref="E75:F75"/>
    <mergeCell ref="E72:F72"/>
    <mergeCell ref="E47:F47"/>
    <mergeCell ref="E48:F48"/>
    <mergeCell ref="E49:F49"/>
    <mergeCell ref="E50:F50"/>
    <mergeCell ref="E51:F51"/>
    <mergeCell ref="B1:G3"/>
    <mergeCell ref="E13:F13"/>
    <mergeCell ref="E67:F67"/>
    <mergeCell ref="E68:F68"/>
    <mergeCell ref="E45:F45"/>
    <mergeCell ref="E46:F46"/>
    <mergeCell ref="E37:F37"/>
    <mergeCell ref="E38:F38"/>
    <mergeCell ref="E39:F39"/>
    <mergeCell ref="E10:F10"/>
    <mergeCell ref="E42:F42"/>
    <mergeCell ref="E43:F43"/>
    <mergeCell ref="E44:F44"/>
    <mergeCell ref="E17:F17"/>
    <mergeCell ref="E18:F18"/>
    <mergeCell ref="E41:F41"/>
    <mergeCell ref="E23:F23"/>
    <mergeCell ref="E24:F24"/>
    <mergeCell ref="E26:F26"/>
  </mergeCells>
  <conditionalFormatting sqref="G89:G91">
    <cfRule type="colorScale" priority="3">
      <colorScale>
        <cfvo type="num" val="&quot;нет&quot;"/>
        <cfvo type="num" val="&quot;есть&quot;"/>
        <color rgb="FFFF0000"/>
        <color rgb="FF00FF00"/>
      </colorScale>
    </cfRule>
  </conditionalFormatting>
  <conditionalFormatting sqref="G89:G91">
    <cfRule type="cellIs" dxfId="1" priority="2" operator="equal">
      <formula>"""есть"""</formula>
    </cfRule>
  </conditionalFormatting>
  <conditionalFormatting sqref="G89:G91">
    <cfRule type="cellIs" dxfId="0" priority="4" operator="equal">
      <formula>$H$3</formula>
    </cfRule>
  </conditionalFormatting>
  <dataValidations count="2">
    <dataValidation type="list" allowBlank="1" showInputMessage="1" showErrorMessage="1" sqref="G89">
      <formula1>"есть, нет"</formula1>
    </dataValidation>
    <dataValidation type="list" allowBlank="1" showInputMessage="1" showErrorMessage="1" sqref="G7">
      <formula1>"двухскатная, вальмовая, сложная"</formula1>
    </dataValidation>
  </dataValidations>
  <pageMargins left="0" right="0" top="0" bottom="0" header="0" footer="0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view="pageBreakPreview" topLeftCell="A82" zoomScale="55" zoomScaleNormal="55" zoomScaleSheetLayoutView="55" workbookViewId="0">
      <selection activeCell="C89" sqref="C89"/>
    </sheetView>
  </sheetViews>
  <sheetFormatPr defaultRowHeight="15" x14ac:dyDescent="0.25"/>
  <cols>
    <col min="1" max="1" width="17.85546875" customWidth="1"/>
    <col min="2" max="2" width="5.42578125" bestFit="1" customWidth="1"/>
    <col min="3" max="3" width="183" customWidth="1"/>
    <col min="4" max="4" width="21.28515625" customWidth="1"/>
    <col min="5" max="5" width="12.85546875" customWidth="1"/>
    <col min="6" max="6" width="7.7109375" customWidth="1"/>
    <col min="7" max="7" width="12.42578125" customWidth="1"/>
    <col min="8" max="8" width="5.7109375" customWidth="1"/>
    <col min="9" max="9" width="8.42578125" customWidth="1"/>
    <col min="10" max="10" width="8.85546875" customWidth="1"/>
  </cols>
  <sheetData>
    <row r="1" spans="1:10" ht="26.25" customHeight="1" x14ac:dyDescent="0.35">
      <c r="C1" s="103"/>
      <c r="D1" s="103"/>
      <c r="E1" s="103"/>
      <c r="F1" s="103"/>
      <c r="J1" s="59" t="s">
        <v>61</v>
      </c>
    </row>
    <row r="2" spans="1:10" ht="27" customHeight="1" x14ac:dyDescent="0.35">
      <c r="C2" s="103"/>
      <c r="D2" s="103"/>
      <c r="E2" s="103"/>
      <c r="F2" s="103"/>
      <c r="J2" s="59" t="s">
        <v>38</v>
      </c>
    </row>
    <row r="3" spans="1:10" ht="23.25" customHeight="1" x14ac:dyDescent="0.4">
      <c r="C3" s="90"/>
      <c r="D3" s="90"/>
      <c r="E3" s="90"/>
      <c r="F3" s="90"/>
      <c r="J3" s="59" t="s">
        <v>103</v>
      </c>
    </row>
    <row r="4" spans="1:10" ht="23.25" customHeight="1" x14ac:dyDescent="0.4">
      <c r="C4" s="90"/>
      <c r="D4" s="90"/>
      <c r="E4" s="90"/>
      <c r="F4" s="90"/>
      <c r="J4" s="84" t="s">
        <v>141</v>
      </c>
    </row>
    <row r="5" spans="1:10" ht="24" customHeight="1" thickBot="1" x14ac:dyDescent="0.4">
      <c r="B5" s="76"/>
      <c r="C5" s="77" t="s">
        <v>40</v>
      </c>
      <c r="D5" s="76"/>
      <c r="E5" s="76"/>
      <c r="F5" s="76"/>
      <c r="G5" s="76"/>
      <c r="H5" s="76"/>
    </row>
    <row r="6" spans="1:10" ht="24" thickBot="1" x14ac:dyDescent="0.4">
      <c r="A6" s="162" t="s">
        <v>69</v>
      </c>
      <c r="B6" s="163"/>
      <c r="C6" s="163"/>
      <c r="D6" s="164"/>
      <c r="E6" s="158">
        <v>2000</v>
      </c>
      <c r="F6" s="159"/>
      <c r="G6" s="159"/>
      <c r="H6" s="159"/>
      <c r="I6" s="159"/>
      <c r="J6" s="160"/>
    </row>
    <row r="7" spans="1:10" ht="24" thickBot="1" x14ac:dyDescent="0.4">
      <c r="A7" s="162" t="s">
        <v>70</v>
      </c>
      <c r="B7" s="163"/>
      <c r="C7" s="163"/>
      <c r="D7" s="164"/>
      <c r="E7" s="158">
        <v>3500</v>
      </c>
      <c r="F7" s="159"/>
      <c r="G7" s="159"/>
      <c r="H7" s="159"/>
      <c r="I7" s="159"/>
      <c r="J7" s="160"/>
    </row>
    <row r="8" spans="1:10" ht="23.25" customHeight="1" x14ac:dyDescent="0.25">
      <c r="A8" s="165"/>
      <c r="B8" s="167" t="s">
        <v>0</v>
      </c>
      <c r="C8" s="169" t="s">
        <v>1</v>
      </c>
      <c r="D8" s="140" t="s">
        <v>2</v>
      </c>
      <c r="E8" s="173" t="s">
        <v>41</v>
      </c>
      <c r="F8" s="174"/>
      <c r="G8" s="174"/>
      <c r="H8" s="174"/>
      <c r="I8" s="174"/>
      <c r="J8" s="175"/>
    </row>
    <row r="9" spans="1:10" ht="24" thickBot="1" x14ac:dyDescent="0.3">
      <c r="A9" s="166"/>
      <c r="B9" s="168"/>
      <c r="C9" s="169"/>
      <c r="D9" s="170"/>
      <c r="E9" s="171" t="s">
        <v>42</v>
      </c>
      <c r="F9" s="172"/>
      <c r="G9" s="156" t="s">
        <v>43</v>
      </c>
      <c r="H9" s="172"/>
      <c r="I9" s="156" t="s">
        <v>44</v>
      </c>
      <c r="J9" s="157"/>
    </row>
    <row r="10" spans="1:10" ht="23.25" x14ac:dyDescent="0.35">
      <c r="A10" s="141" t="s">
        <v>45</v>
      </c>
      <c r="B10" s="2">
        <v>1</v>
      </c>
      <c r="C10" s="10" t="s">
        <v>5</v>
      </c>
      <c r="D10" s="60" t="s">
        <v>6</v>
      </c>
      <c r="E10" s="116">
        <v>450</v>
      </c>
      <c r="F10" s="144"/>
      <c r="G10" s="116">
        <v>450</v>
      </c>
      <c r="H10" s="117"/>
      <c r="I10" s="144">
        <v>450</v>
      </c>
      <c r="J10" s="117"/>
    </row>
    <row r="11" spans="1:10" ht="23.25" x14ac:dyDescent="0.35">
      <c r="A11" s="161"/>
      <c r="B11" s="7">
        <v>2</v>
      </c>
      <c r="C11" s="32" t="s">
        <v>128</v>
      </c>
      <c r="D11" s="13" t="s">
        <v>6</v>
      </c>
      <c r="E11" s="101">
        <v>120</v>
      </c>
      <c r="F11" s="136"/>
      <c r="G11" s="101">
        <v>120</v>
      </c>
      <c r="H11" s="118"/>
      <c r="I11" s="137">
        <v>120</v>
      </c>
      <c r="J11" s="105"/>
    </row>
    <row r="12" spans="1:10" ht="23.25" x14ac:dyDescent="0.35">
      <c r="A12" s="161"/>
      <c r="B12" s="7">
        <v>3</v>
      </c>
      <c r="C12" s="11" t="s">
        <v>7</v>
      </c>
      <c r="D12" s="21" t="s">
        <v>107</v>
      </c>
      <c r="E12" s="101">
        <v>500</v>
      </c>
      <c r="F12" s="136"/>
      <c r="G12" s="101">
        <v>590</v>
      </c>
      <c r="H12" s="118"/>
      <c r="I12" s="137">
        <v>690</v>
      </c>
      <c r="J12" s="105"/>
    </row>
    <row r="13" spans="1:10" ht="23.25" x14ac:dyDescent="0.35">
      <c r="A13" s="161"/>
      <c r="B13" s="7">
        <v>4</v>
      </c>
      <c r="C13" s="15" t="s">
        <v>135</v>
      </c>
      <c r="D13" s="21" t="s">
        <v>107</v>
      </c>
      <c r="E13" s="101">
        <v>80</v>
      </c>
      <c r="F13" s="136"/>
      <c r="G13" s="101">
        <v>90</v>
      </c>
      <c r="H13" s="118"/>
      <c r="I13" s="137">
        <v>110</v>
      </c>
      <c r="J13" s="105"/>
    </row>
    <row r="14" spans="1:10" ht="23.25" x14ac:dyDescent="0.35">
      <c r="A14" s="161"/>
      <c r="B14" s="7">
        <v>5</v>
      </c>
      <c r="C14" s="15" t="s">
        <v>136</v>
      </c>
      <c r="D14" s="21" t="s">
        <v>107</v>
      </c>
      <c r="E14" s="101">
        <v>100</v>
      </c>
      <c r="F14" s="136"/>
      <c r="G14" s="101">
        <v>110</v>
      </c>
      <c r="H14" s="118"/>
      <c r="I14" s="137">
        <v>115</v>
      </c>
      <c r="J14" s="105"/>
    </row>
    <row r="15" spans="1:10" ht="23.25" x14ac:dyDescent="0.35">
      <c r="A15" s="161"/>
      <c r="B15" s="7">
        <v>6</v>
      </c>
      <c r="C15" s="11" t="s">
        <v>87</v>
      </c>
      <c r="D15" s="21" t="s">
        <v>107</v>
      </c>
      <c r="E15" s="101">
        <v>50</v>
      </c>
      <c r="F15" s="136"/>
      <c r="G15" s="101">
        <v>60</v>
      </c>
      <c r="H15" s="118"/>
      <c r="I15" s="137">
        <v>65</v>
      </c>
      <c r="J15" s="105"/>
    </row>
    <row r="16" spans="1:10" ht="23.25" x14ac:dyDescent="0.35">
      <c r="A16" s="161"/>
      <c r="B16" s="7">
        <v>7</v>
      </c>
      <c r="C16" s="11" t="s">
        <v>80</v>
      </c>
      <c r="D16" s="21" t="s">
        <v>6</v>
      </c>
      <c r="E16" s="101">
        <v>135</v>
      </c>
      <c r="F16" s="136"/>
      <c r="G16" s="101">
        <v>135</v>
      </c>
      <c r="H16" s="118"/>
      <c r="I16" s="137">
        <v>135</v>
      </c>
      <c r="J16" s="105"/>
    </row>
    <row r="17" spans="1:10" ht="23.25" x14ac:dyDescent="0.35">
      <c r="A17" s="161"/>
      <c r="B17" s="7">
        <v>8</v>
      </c>
      <c r="C17" s="11" t="s">
        <v>8</v>
      </c>
      <c r="D17" s="21" t="s">
        <v>107</v>
      </c>
      <c r="E17" s="101">
        <v>70</v>
      </c>
      <c r="F17" s="136"/>
      <c r="G17" s="101">
        <v>75</v>
      </c>
      <c r="H17" s="118"/>
      <c r="I17" s="137">
        <v>80</v>
      </c>
      <c r="J17" s="105"/>
    </row>
    <row r="18" spans="1:10" ht="23.25" x14ac:dyDescent="0.35">
      <c r="A18" s="161"/>
      <c r="B18" s="7">
        <v>9</v>
      </c>
      <c r="C18" s="11" t="s">
        <v>9</v>
      </c>
      <c r="D18" s="21" t="s">
        <v>107</v>
      </c>
      <c r="E18" s="101">
        <v>45</v>
      </c>
      <c r="F18" s="136"/>
      <c r="G18" s="101">
        <v>48</v>
      </c>
      <c r="H18" s="118"/>
      <c r="I18" s="137">
        <v>50</v>
      </c>
      <c r="J18" s="105"/>
    </row>
    <row r="19" spans="1:10" ht="23.25" x14ac:dyDescent="0.35">
      <c r="A19" s="161"/>
      <c r="B19" s="7">
        <v>10</v>
      </c>
      <c r="C19" s="11" t="s">
        <v>10</v>
      </c>
      <c r="D19" s="21" t="s">
        <v>107</v>
      </c>
      <c r="E19" s="101">
        <v>110</v>
      </c>
      <c r="F19" s="136"/>
      <c r="G19" s="101">
        <v>120</v>
      </c>
      <c r="H19" s="118"/>
      <c r="I19" s="137">
        <v>125</v>
      </c>
      <c r="J19" s="105"/>
    </row>
    <row r="20" spans="1:10" ht="23.25" x14ac:dyDescent="0.35">
      <c r="A20" s="161"/>
      <c r="B20" s="7">
        <v>11</v>
      </c>
      <c r="C20" s="11" t="s">
        <v>11</v>
      </c>
      <c r="D20" s="21" t="s">
        <v>107</v>
      </c>
      <c r="E20" s="101">
        <v>130</v>
      </c>
      <c r="F20" s="136"/>
      <c r="G20" s="101">
        <v>140</v>
      </c>
      <c r="H20" s="118"/>
      <c r="I20" s="137">
        <v>150</v>
      </c>
      <c r="J20" s="105"/>
    </row>
    <row r="21" spans="1:10" ht="23.25" x14ac:dyDescent="0.35">
      <c r="A21" s="161"/>
      <c r="B21" s="7">
        <v>12</v>
      </c>
      <c r="C21" s="11" t="s">
        <v>12</v>
      </c>
      <c r="D21" s="21" t="s">
        <v>107</v>
      </c>
      <c r="E21" s="101">
        <v>130</v>
      </c>
      <c r="F21" s="136"/>
      <c r="G21" s="101">
        <v>140</v>
      </c>
      <c r="H21" s="118"/>
      <c r="I21" s="137">
        <v>150</v>
      </c>
      <c r="J21" s="105"/>
    </row>
    <row r="22" spans="1:10" ht="23.25" x14ac:dyDescent="0.35">
      <c r="A22" s="161"/>
      <c r="B22" s="7">
        <v>13</v>
      </c>
      <c r="C22" s="11" t="s">
        <v>60</v>
      </c>
      <c r="D22" s="21" t="s">
        <v>107</v>
      </c>
      <c r="E22" s="101">
        <v>50</v>
      </c>
      <c r="F22" s="136"/>
      <c r="G22" s="101">
        <v>55</v>
      </c>
      <c r="H22" s="118"/>
      <c r="I22" s="137">
        <v>60</v>
      </c>
      <c r="J22" s="105"/>
    </row>
    <row r="23" spans="1:10" ht="23.25" x14ac:dyDescent="0.35">
      <c r="A23" s="161"/>
      <c r="B23" s="7">
        <v>14</v>
      </c>
      <c r="C23" s="11" t="s">
        <v>13</v>
      </c>
      <c r="D23" s="21" t="s">
        <v>107</v>
      </c>
      <c r="E23" s="101">
        <v>100</v>
      </c>
      <c r="F23" s="136"/>
      <c r="G23" s="101">
        <v>110</v>
      </c>
      <c r="H23" s="118"/>
      <c r="I23" s="137">
        <v>120</v>
      </c>
      <c r="J23" s="105"/>
    </row>
    <row r="24" spans="1:10" ht="23.25" x14ac:dyDescent="0.35">
      <c r="A24" s="161"/>
      <c r="B24" s="7">
        <v>15</v>
      </c>
      <c r="C24" s="11" t="s">
        <v>14</v>
      </c>
      <c r="D24" s="21" t="s">
        <v>107</v>
      </c>
      <c r="E24" s="101">
        <v>120</v>
      </c>
      <c r="F24" s="136"/>
      <c r="G24" s="101">
        <v>130</v>
      </c>
      <c r="H24" s="118"/>
      <c r="I24" s="137">
        <v>150</v>
      </c>
      <c r="J24" s="105"/>
    </row>
    <row r="25" spans="1:10" ht="23.25" x14ac:dyDescent="0.35">
      <c r="A25" s="161"/>
      <c r="B25" s="7">
        <v>16</v>
      </c>
      <c r="C25" s="11" t="s">
        <v>15</v>
      </c>
      <c r="D25" s="21" t="s">
        <v>107</v>
      </c>
      <c r="E25" s="101">
        <v>95</v>
      </c>
      <c r="F25" s="136"/>
      <c r="G25" s="101">
        <v>105</v>
      </c>
      <c r="H25" s="118"/>
      <c r="I25" s="137">
        <v>110</v>
      </c>
      <c r="J25" s="105"/>
    </row>
    <row r="26" spans="1:10" ht="23.25" x14ac:dyDescent="0.35">
      <c r="A26" s="161"/>
      <c r="B26" s="7">
        <v>17</v>
      </c>
      <c r="C26" s="11" t="s">
        <v>131</v>
      </c>
      <c r="D26" s="21" t="s">
        <v>107</v>
      </c>
      <c r="E26" s="101">
        <v>280</v>
      </c>
      <c r="F26" s="136"/>
      <c r="G26" s="101">
        <v>300</v>
      </c>
      <c r="H26" s="118"/>
      <c r="I26" s="137">
        <v>320</v>
      </c>
      <c r="J26" s="105"/>
    </row>
    <row r="27" spans="1:10" ht="23.25" x14ac:dyDescent="0.35">
      <c r="A27" s="161"/>
      <c r="B27" s="7">
        <v>18</v>
      </c>
      <c r="C27" s="15" t="s">
        <v>132</v>
      </c>
      <c r="D27" s="21" t="s">
        <v>6</v>
      </c>
      <c r="E27" s="101">
        <v>160</v>
      </c>
      <c r="F27" s="136"/>
      <c r="G27" s="101">
        <v>160</v>
      </c>
      <c r="H27" s="118"/>
      <c r="I27" s="137">
        <v>160</v>
      </c>
      <c r="J27" s="105"/>
    </row>
    <row r="28" spans="1:10" ht="23.25" x14ac:dyDescent="0.35">
      <c r="A28" s="161"/>
      <c r="B28" s="7">
        <v>19</v>
      </c>
      <c r="C28" s="15" t="s">
        <v>16</v>
      </c>
      <c r="D28" s="21" t="s">
        <v>6</v>
      </c>
      <c r="E28" s="101">
        <v>100</v>
      </c>
      <c r="F28" s="136"/>
      <c r="G28" s="101">
        <v>100</v>
      </c>
      <c r="H28" s="118"/>
      <c r="I28" s="137">
        <v>100</v>
      </c>
      <c r="J28" s="105"/>
    </row>
    <row r="29" spans="1:10" ht="23.25" x14ac:dyDescent="0.35">
      <c r="A29" s="161"/>
      <c r="B29" s="7">
        <v>20</v>
      </c>
      <c r="C29" s="11" t="s">
        <v>17</v>
      </c>
      <c r="D29" s="21" t="s">
        <v>107</v>
      </c>
      <c r="E29" s="101">
        <v>400</v>
      </c>
      <c r="F29" s="136"/>
      <c r="G29" s="101">
        <v>450</v>
      </c>
      <c r="H29" s="118"/>
      <c r="I29" s="137">
        <v>480</v>
      </c>
      <c r="J29" s="105"/>
    </row>
    <row r="30" spans="1:10" ht="46.5" x14ac:dyDescent="0.25">
      <c r="A30" s="161"/>
      <c r="B30" s="7">
        <v>21</v>
      </c>
      <c r="C30" s="61" t="s">
        <v>78</v>
      </c>
      <c r="D30" s="16" t="s">
        <v>6</v>
      </c>
      <c r="E30" s="101">
        <v>340</v>
      </c>
      <c r="F30" s="136"/>
      <c r="G30" s="101">
        <v>340</v>
      </c>
      <c r="H30" s="118"/>
      <c r="I30" s="137">
        <v>340</v>
      </c>
      <c r="J30" s="105"/>
    </row>
    <row r="31" spans="1:10" ht="23.25" x14ac:dyDescent="0.25">
      <c r="A31" s="161"/>
      <c r="B31" s="7">
        <v>22</v>
      </c>
      <c r="C31" s="61" t="s">
        <v>104</v>
      </c>
      <c r="D31" s="16" t="s">
        <v>105</v>
      </c>
      <c r="E31" s="101">
        <v>1000</v>
      </c>
      <c r="F31" s="136"/>
      <c r="G31" s="101">
        <v>1000</v>
      </c>
      <c r="H31" s="118"/>
      <c r="I31" s="137">
        <v>1000</v>
      </c>
      <c r="J31" s="105"/>
    </row>
    <row r="32" spans="1:10" ht="23.25" x14ac:dyDescent="0.35">
      <c r="A32" s="161"/>
      <c r="B32" s="7">
        <v>23</v>
      </c>
      <c r="C32" s="11" t="s">
        <v>18</v>
      </c>
      <c r="D32" s="21" t="s">
        <v>107</v>
      </c>
      <c r="E32" s="101">
        <v>450</v>
      </c>
      <c r="F32" s="136"/>
      <c r="G32" s="101">
        <v>470</v>
      </c>
      <c r="H32" s="118"/>
      <c r="I32" s="137">
        <v>490</v>
      </c>
      <c r="J32" s="105"/>
    </row>
    <row r="33" spans="1:10" ht="23.25" x14ac:dyDescent="0.25">
      <c r="A33" s="161"/>
      <c r="B33" s="7">
        <v>24</v>
      </c>
      <c r="C33" s="61" t="s">
        <v>66</v>
      </c>
      <c r="D33" s="16" t="s">
        <v>6</v>
      </c>
      <c r="E33" s="101">
        <v>280</v>
      </c>
      <c r="F33" s="136"/>
      <c r="G33" s="101">
        <v>280</v>
      </c>
      <c r="H33" s="118"/>
      <c r="I33" s="137">
        <v>280</v>
      </c>
      <c r="J33" s="105"/>
    </row>
    <row r="34" spans="1:10" ht="23.25" x14ac:dyDescent="0.35">
      <c r="A34" s="161"/>
      <c r="B34" s="7">
        <v>25</v>
      </c>
      <c r="C34" s="11" t="s">
        <v>46</v>
      </c>
      <c r="D34" s="21" t="s">
        <v>107</v>
      </c>
      <c r="E34" s="101">
        <v>270</v>
      </c>
      <c r="F34" s="136"/>
      <c r="G34" s="101">
        <v>300</v>
      </c>
      <c r="H34" s="118"/>
      <c r="I34" s="137">
        <v>320</v>
      </c>
      <c r="J34" s="105"/>
    </row>
    <row r="35" spans="1:10" ht="46.5" x14ac:dyDescent="0.35">
      <c r="A35" s="161"/>
      <c r="B35" s="7">
        <v>26</v>
      </c>
      <c r="C35" s="15" t="s">
        <v>88</v>
      </c>
      <c r="D35" s="21" t="s">
        <v>6</v>
      </c>
      <c r="E35" s="101">
        <v>150</v>
      </c>
      <c r="F35" s="136"/>
      <c r="G35" s="101">
        <v>150</v>
      </c>
      <c r="H35" s="118"/>
      <c r="I35" s="137">
        <v>150</v>
      </c>
      <c r="J35" s="105"/>
    </row>
    <row r="36" spans="1:10" ht="23.25" x14ac:dyDescent="0.35">
      <c r="A36" s="161"/>
      <c r="B36" s="7">
        <v>27</v>
      </c>
      <c r="C36" s="11" t="s">
        <v>19</v>
      </c>
      <c r="D36" s="21" t="s">
        <v>107</v>
      </c>
      <c r="E36" s="101">
        <v>200</v>
      </c>
      <c r="F36" s="136"/>
      <c r="G36" s="101">
        <v>210</v>
      </c>
      <c r="H36" s="118"/>
      <c r="I36" s="137">
        <v>220</v>
      </c>
      <c r="J36" s="105"/>
    </row>
    <row r="37" spans="1:10" ht="23.25" x14ac:dyDescent="0.35">
      <c r="A37" s="161"/>
      <c r="B37" s="7">
        <v>28</v>
      </c>
      <c r="C37" s="11" t="s">
        <v>68</v>
      </c>
      <c r="D37" s="21" t="s">
        <v>107</v>
      </c>
      <c r="E37" s="101">
        <v>220</v>
      </c>
      <c r="F37" s="136"/>
      <c r="G37" s="101">
        <v>230</v>
      </c>
      <c r="H37" s="118"/>
      <c r="I37" s="136">
        <v>240</v>
      </c>
      <c r="J37" s="118"/>
    </row>
    <row r="38" spans="1:10" ht="46.5" x14ac:dyDescent="0.35">
      <c r="A38" s="161"/>
      <c r="B38" s="7">
        <v>29</v>
      </c>
      <c r="C38" s="15" t="s">
        <v>108</v>
      </c>
      <c r="D38" s="21" t="s">
        <v>6</v>
      </c>
      <c r="E38" s="104">
        <v>140</v>
      </c>
      <c r="F38" s="137"/>
      <c r="G38" s="137"/>
      <c r="H38" s="137"/>
      <c r="I38" s="137"/>
      <c r="J38" s="105"/>
    </row>
    <row r="39" spans="1:10" ht="23.25" x14ac:dyDescent="0.35">
      <c r="A39" s="161"/>
      <c r="B39" s="7">
        <v>30</v>
      </c>
      <c r="C39" s="11" t="s">
        <v>79</v>
      </c>
      <c r="D39" s="21" t="s">
        <v>6</v>
      </c>
      <c r="E39" s="101">
        <v>290</v>
      </c>
      <c r="F39" s="136"/>
      <c r="G39" s="136"/>
      <c r="H39" s="136"/>
      <c r="I39" s="136"/>
      <c r="J39" s="118"/>
    </row>
    <row r="40" spans="1:10" ht="23.25" x14ac:dyDescent="0.35">
      <c r="A40" s="161"/>
      <c r="B40" s="7">
        <v>31</v>
      </c>
      <c r="C40" s="11" t="s">
        <v>109</v>
      </c>
      <c r="D40" s="21" t="s">
        <v>6</v>
      </c>
      <c r="E40" s="101">
        <v>300</v>
      </c>
      <c r="F40" s="136"/>
      <c r="G40" s="136"/>
      <c r="H40" s="136"/>
      <c r="I40" s="136"/>
      <c r="J40" s="118"/>
    </row>
    <row r="41" spans="1:10" ht="23.25" x14ac:dyDescent="0.35">
      <c r="A41" s="161"/>
      <c r="B41" s="7">
        <v>32</v>
      </c>
      <c r="C41" s="11" t="s">
        <v>145</v>
      </c>
      <c r="D41" s="21" t="s">
        <v>6</v>
      </c>
      <c r="E41" s="101">
        <v>20</v>
      </c>
      <c r="F41" s="154"/>
      <c r="G41" s="154"/>
      <c r="H41" s="154"/>
      <c r="I41" s="154"/>
      <c r="J41" s="155"/>
    </row>
    <row r="42" spans="1:10" ht="23.25" x14ac:dyDescent="0.35">
      <c r="A42" s="161"/>
      <c r="B42" s="7">
        <v>33</v>
      </c>
      <c r="C42" s="11" t="s">
        <v>20</v>
      </c>
      <c r="D42" s="21" t="s">
        <v>6</v>
      </c>
      <c r="E42" s="101">
        <v>280</v>
      </c>
      <c r="F42" s="136"/>
      <c r="G42" s="136"/>
      <c r="H42" s="136"/>
      <c r="I42" s="136"/>
      <c r="J42" s="118"/>
    </row>
    <row r="43" spans="1:10" ht="23.25" x14ac:dyDescent="0.35">
      <c r="A43" s="161"/>
      <c r="B43" s="7">
        <v>34</v>
      </c>
      <c r="C43" s="11" t="s">
        <v>89</v>
      </c>
      <c r="D43" s="21" t="s">
        <v>6</v>
      </c>
      <c r="E43" s="101">
        <v>365</v>
      </c>
      <c r="F43" s="136"/>
      <c r="G43" s="136"/>
      <c r="H43" s="136"/>
      <c r="I43" s="136"/>
      <c r="J43" s="118"/>
    </row>
    <row r="44" spans="1:10" ht="23.25" x14ac:dyDescent="0.35">
      <c r="A44" s="161"/>
      <c r="B44" s="7">
        <v>35</v>
      </c>
      <c r="C44" s="11" t="s">
        <v>81</v>
      </c>
      <c r="D44" s="21" t="s">
        <v>6</v>
      </c>
      <c r="E44" s="101">
        <v>500</v>
      </c>
      <c r="F44" s="136"/>
      <c r="G44" s="136"/>
      <c r="H44" s="136"/>
      <c r="I44" s="136"/>
      <c r="J44" s="118"/>
    </row>
    <row r="45" spans="1:10" ht="23.25" x14ac:dyDescent="0.35">
      <c r="A45" s="161"/>
      <c r="B45" s="7">
        <v>36</v>
      </c>
      <c r="C45" s="11" t="s">
        <v>51</v>
      </c>
      <c r="D45" s="21" t="s">
        <v>21</v>
      </c>
      <c r="E45" s="101">
        <v>4500</v>
      </c>
      <c r="F45" s="136"/>
      <c r="G45" s="136"/>
      <c r="H45" s="136"/>
      <c r="I45" s="136"/>
      <c r="J45" s="118"/>
    </row>
    <row r="46" spans="1:10" ht="23.25" x14ac:dyDescent="0.35">
      <c r="A46" s="161"/>
      <c r="B46" s="62">
        <v>37</v>
      </c>
      <c r="C46" s="11" t="s">
        <v>22</v>
      </c>
      <c r="D46" s="21" t="s">
        <v>21</v>
      </c>
      <c r="E46" s="101" t="s">
        <v>90</v>
      </c>
      <c r="F46" s="136"/>
      <c r="G46" s="136"/>
      <c r="H46" s="136"/>
      <c r="I46" s="136"/>
      <c r="J46" s="118"/>
    </row>
    <row r="47" spans="1:10" ht="23.25" x14ac:dyDescent="0.35">
      <c r="A47" s="161"/>
      <c r="B47" s="62">
        <v>38</v>
      </c>
      <c r="C47" s="11" t="s">
        <v>110</v>
      </c>
      <c r="D47" s="21" t="s">
        <v>6</v>
      </c>
      <c r="E47" s="101" t="s">
        <v>96</v>
      </c>
      <c r="F47" s="136"/>
      <c r="G47" s="136"/>
      <c r="H47" s="136"/>
      <c r="I47" s="136"/>
      <c r="J47" s="118"/>
    </row>
    <row r="48" spans="1:10" ht="23.25" x14ac:dyDescent="0.35">
      <c r="A48" s="161"/>
      <c r="B48" s="7">
        <v>39</v>
      </c>
      <c r="C48" s="11" t="s">
        <v>23</v>
      </c>
      <c r="D48" s="21" t="s">
        <v>21</v>
      </c>
      <c r="E48" s="101">
        <v>3500</v>
      </c>
      <c r="F48" s="136"/>
      <c r="G48" s="136"/>
      <c r="H48" s="136"/>
      <c r="I48" s="136"/>
      <c r="J48" s="118"/>
    </row>
    <row r="49" spans="1:10" ht="23.25" x14ac:dyDescent="0.35">
      <c r="A49" s="161"/>
      <c r="B49" s="7">
        <v>40</v>
      </c>
      <c r="C49" s="11" t="s">
        <v>24</v>
      </c>
      <c r="D49" s="21" t="s">
        <v>21</v>
      </c>
      <c r="E49" s="101" t="s">
        <v>91</v>
      </c>
      <c r="F49" s="136"/>
      <c r="G49" s="136"/>
      <c r="H49" s="136"/>
      <c r="I49" s="136"/>
      <c r="J49" s="118"/>
    </row>
    <row r="50" spans="1:10" ht="23.25" x14ac:dyDescent="0.25">
      <c r="A50" s="161"/>
      <c r="B50" s="7">
        <v>41</v>
      </c>
      <c r="C50" s="63" t="s">
        <v>52</v>
      </c>
      <c r="D50" s="21" t="s">
        <v>21</v>
      </c>
      <c r="E50" s="101" t="s">
        <v>92</v>
      </c>
      <c r="F50" s="136"/>
      <c r="G50" s="136"/>
      <c r="H50" s="136"/>
      <c r="I50" s="136"/>
      <c r="J50" s="118"/>
    </row>
    <row r="51" spans="1:10" ht="23.25" x14ac:dyDescent="0.35">
      <c r="A51" s="161"/>
      <c r="B51" s="7">
        <v>42</v>
      </c>
      <c r="C51" s="11" t="s">
        <v>133</v>
      </c>
      <c r="D51" s="21" t="s">
        <v>21</v>
      </c>
      <c r="E51" s="101">
        <v>700</v>
      </c>
      <c r="F51" s="136"/>
      <c r="G51" s="136"/>
      <c r="H51" s="136"/>
      <c r="I51" s="136"/>
      <c r="J51" s="118"/>
    </row>
    <row r="52" spans="1:10" ht="24" thickBot="1" x14ac:dyDescent="0.4">
      <c r="A52" s="142"/>
      <c r="B52" s="69">
        <v>43</v>
      </c>
      <c r="C52" s="23" t="s">
        <v>119</v>
      </c>
      <c r="D52" s="64" t="s">
        <v>21</v>
      </c>
      <c r="E52" s="108">
        <v>1200</v>
      </c>
      <c r="F52" s="143"/>
      <c r="G52" s="143"/>
      <c r="H52" s="143"/>
      <c r="I52" s="143"/>
      <c r="J52" s="109"/>
    </row>
    <row r="53" spans="1:10" ht="23.25" customHeight="1" x14ac:dyDescent="0.25">
      <c r="A53" s="138" t="s">
        <v>25</v>
      </c>
      <c r="B53" s="2">
        <v>44</v>
      </c>
      <c r="C53" s="3" t="s">
        <v>27</v>
      </c>
      <c r="D53" s="4" t="s">
        <v>6</v>
      </c>
      <c r="E53" s="116">
        <v>350</v>
      </c>
      <c r="F53" s="144"/>
      <c r="G53" s="144"/>
      <c r="H53" s="144"/>
      <c r="I53" s="144"/>
      <c r="J53" s="117"/>
    </row>
    <row r="54" spans="1:10" ht="23.25" customHeight="1" thickBot="1" x14ac:dyDescent="0.3">
      <c r="A54" s="139"/>
      <c r="B54" s="5">
        <v>45</v>
      </c>
      <c r="C54" s="86" t="s">
        <v>134</v>
      </c>
      <c r="D54" s="45" t="s">
        <v>21</v>
      </c>
      <c r="E54" s="108">
        <v>50</v>
      </c>
      <c r="F54" s="143"/>
      <c r="G54" s="143"/>
      <c r="H54" s="143"/>
      <c r="I54" s="143"/>
      <c r="J54" s="109"/>
    </row>
    <row r="55" spans="1:10" ht="23.25" x14ac:dyDescent="0.25">
      <c r="A55" s="138" t="s">
        <v>82</v>
      </c>
      <c r="B55" s="2">
        <v>46</v>
      </c>
      <c r="C55" s="87" t="s">
        <v>93</v>
      </c>
      <c r="D55" s="30" t="s">
        <v>6</v>
      </c>
      <c r="E55" s="104">
        <v>280</v>
      </c>
      <c r="F55" s="137"/>
      <c r="G55" s="137"/>
      <c r="H55" s="137"/>
      <c r="I55" s="137"/>
      <c r="J55" s="105"/>
    </row>
    <row r="56" spans="1:10" ht="23.25" x14ac:dyDescent="0.25">
      <c r="A56" s="140"/>
      <c r="B56" s="62">
        <v>47</v>
      </c>
      <c r="C56" s="8" t="s">
        <v>94</v>
      </c>
      <c r="D56" s="9" t="s">
        <v>6</v>
      </c>
      <c r="E56" s="101">
        <v>280</v>
      </c>
      <c r="F56" s="136"/>
      <c r="G56" s="136"/>
      <c r="H56" s="136"/>
      <c r="I56" s="136"/>
      <c r="J56" s="118"/>
    </row>
    <row r="57" spans="1:10" ht="23.25" customHeight="1" x14ac:dyDescent="0.25">
      <c r="A57" s="140"/>
      <c r="B57" s="7">
        <v>48</v>
      </c>
      <c r="C57" s="63" t="s">
        <v>95</v>
      </c>
      <c r="D57" s="6" t="s">
        <v>6</v>
      </c>
      <c r="E57" s="101">
        <v>480</v>
      </c>
      <c r="F57" s="136"/>
      <c r="G57" s="136"/>
      <c r="H57" s="136"/>
      <c r="I57" s="136"/>
      <c r="J57" s="118"/>
    </row>
    <row r="58" spans="1:10" ht="23.25" customHeight="1" thickBot="1" x14ac:dyDescent="0.3">
      <c r="A58" s="139"/>
      <c r="B58" s="85">
        <v>49</v>
      </c>
      <c r="C58" s="55" t="s">
        <v>120</v>
      </c>
      <c r="D58" s="12" t="s">
        <v>21</v>
      </c>
      <c r="E58" s="108">
        <v>50</v>
      </c>
      <c r="F58" s="143"/>
      <c r="G58" s="143"/>
      <c r="H58" s="143"/>
      <c r="I58" s="143"/>
      <c r="J58" s="109"/>
    </row>
    <row r="59" spans="1:10" ht="23.25" x14ac:dyDescent="0.35">
      <c r="A59" s="138" t="s">
        <v>84</v>
      </c>
      <c r="B59" s="19">
        <v>50</v>
      </c>
      <c r="C59" s="10" t="s">
        <v>62</v>
      </c>
      <c r="D59" s="13" t="s">
        <v>107</v>
      </c>
      <c r="E59" s="116">
        <v>270</v>
      </c>
      <c r="F59" s="144"/>
      <c r="G59" s="144"/>
      <c r="H59" s="144"/>
      <c r="I59" s="144"/>
      <c r="J59" s="117"/>
    </row>
    <row r="60" spans="1:10" ht="23.25" x14ac:dyDescent="0.35">
      <c r="A60" s="140"/>
      <c r="B60" s="7">
        <v>51</v>
      </c>
      <c r="C60" s="11" t="s">
        <v>63</v>
      </c>
      <c r="D60" s="9" t="s">
        <v>107</v>
      </c>
      <c r="E60" s="101">
        <v>170</v>
      </c>
      <c r="F60" s="136"/>
      <c r="G60" s="136"/>
      <c r="H60" s="136"/>
      <c r="I60" s="136"/>
      <c r="J60" s="118"/>
    </row>
    <row r="61" spans="1:10" ht="23.25" x14ac:dyDescent="0.35">
      <c r="A61" s="140"/>
      <c r="B61" s="7">
        <v>52</v>
      </c>
      <c r="C61" s="32" t="s">
        <v>114</v>
      </c>
      <c r="D61" s="9" t="s">
        <v>107</v>
      </c>
      <c r="E61" s="101">
        <v>60</v>
      </c>
      <c r="F61" s="136"/>
      <c r="G61" s="136"/>
      <c r="H61" s="136"/>
      <c r="I61" s="136"/>
      <c r="J61" s="118"/>
    </row>
    <row r="62" spans="1:10" ht="23.25" x14ac:dyDescent="0.35">
      <c r="A62" s="140"/>
      <c r="B62" s="7">
        <v>53</v>
      </c>
      <c r="C62" s="32" t="s">
        <v>113</v>
      </c>
      <c r="D62" s="9" t="s">
        <v>107</v>
      </c>
      <c r="E62" s="101">
        <v>100</v>
      </c>
      <c r="F62" s="136"/>
      <c r="G62" s="136"/>
      <c r="H62" s="136"/>
      <c r="I62" s="136"/>
      <c r="J62" s="118"/>
    </row>
    <row r="63" spans="1:10" ht="23.25" x14ac:dyDescent="0.35">
      <c r="A63" s="140"/>
      <c r="B63" s="7">
        <v>54</v>
      </c>
      <c r="C63" s="11" t="s">
        <v>53</v>
      </c>
      <c r="D63" s="9" t="s">
        <v>107</v>
      </c>
      <c r="E63" s="101">
        <v>80</v>
      </c>
      <c r="F63" s="136"/>
      <c r="G63" s="136"/>
      <c r="H63" s="136"/>
      <c r="I63" s="136"/>
      <c r="J63" s="118"/>
    </row>
    <row r="64" spans="1:10" ht="23.25" x14ac:dyDescent="0.35">
      <c r="A64" s="140"/>
      <c r="B64" s="7">
        <v>55</v>
      </c>
      <c r="C64" s="11" t="s">
        <v>54</v>
      </c>
      <c r="D64" s="9" t="s">
        <v>107</v>
      </c>
      <c r="E64" s="101">
        <v>70</v>
      </c>
      <c r="F64" s="136"/>
      <c r="G64" s="136"/>
      <c r="H64" s="136"/>
      <c r="I64" s="136"/>
      <c r="J64" s="118"/>
    </row>
    <row r="65" spans="1:10" ht="23.25" x14ac:dyDescent="0.35">
      <c r="A65" s="140"/>
      <c r="B65" s="7">
        <v>56</v>
      </c>
      <c r="C65" s="11" t="s">
        <v>111</v>
      </c>
      <c r="D65" s="9" t="s">
        <v>107</v>
      </c>
      <c r="E65" s="101">
        <v>240</v>
      </c>
      <c r="F65" s="136"/>
      <c r="G65" s="136"/>
      <c r="H65" s="136"/>
      <c r="I65" s="136"/>
      <c r="J65" s="118"/>
    </row>
    <row r="66" spans="1:10" ht="23.25" x14ac:dyDescent="0.35">
      <c r="A66" s="140"/>
      <c r="B66" s="7">
        <v>57</v>
      </c>
      <c r="C66" s="11" t="s">
        <v>112</v>
      </c>
      <c r="D66" s="9" t="s">
        <v>107</v>
      </c>
      <c r="E66" s="101">
        <v>350</v>
      </c>
      <c r="F66" s="136"/>
      <c r="G66" s="136"/>
      <c r="H66" s="136"/>
      <c r="I66" s="136"/>
      <c r="J66" s="118"/>
    </row>
    <row r="67" spans="1:10" ht="23.25" x14ac:dyDescent="0.35">
      <c r="A67" s="140"/>
      <c r="B67" s="7">
        <v>58</v>
      </c>
      <c r="C67" s="11" t="s">
        <v>77</v>
      </c>
      <c r="D67" s="9" t="s">
        <v>107</v>
      </c>
      <c r="E67" s="101">
        <v>80</v>
      </c>
      <c r="F67" s="136"/>
      <c r="G67" s="136"/>
      <c r="H67" s="136"/>
      <c r="I67" s="136"/>
      <c r="J67" s="118"/>
    </row>
    <row r="68" spans="1:10" ht="23.25" x14ac:dyDescent="0.35">
      <c r="A68" s="140"/>
      <c r="B68" s="7">
        <v>59</v>
      </c>
      <c r="C68" s="11" t="s">
        <v>55</v>
      </c>
      <c r="D68" s="9" t="s">
        <v>107</v>
      </c>
      <c r="E68" s="101">
        <v>350</v>
      </c>
      <c r="F68" s="136"/>
      <c r="G68" s="136"/>
      <c r="H68" s="136"/>
      <c r="I68" s="136"/>
      <c r="J68" s="118"/>
    </row>
    <row r="69" spans="1:10" ht="23.25" x14ac:dyDescent="0.35">
      <c r="A69" s="140"/>
      <c r="B69" s="7">
        <v>60</v>
      </c>
      <c r="C69" s="11" t="s">
        <v>123</v>
      </c>
      <c r="D69" s="9" t="s">
        <v>6</v>
      </c>
      <c r="E69" s="101">
        <v>370</v>
      </c>
      <c r="F69" s="136"/>
      <c r="G69" s="136"/>
      <c r="H69" s="136"/>
      <c r="I69" s="136"/>
      <c r="J69" s="118"/>
    </row>
    <row r="70" spans="1:10" ht="23.25" x14ac:dyDescent="0.35">
      <c r="A70" s="140"/>
      <c r="B70" s="7">
        <v>61</v>
      </c>
      <c r="C70" s="11" t="s">
        <v>124</v>
      </c>
      <c r="D70" s="9" t="s">
        <v>6</v>
      </c>
      <c r="E70" s="101">
        <v>400</v>
      </c>
      <c r="F70" s="136"/>
      <c r="G70" s="136"/>
      <c r="H70" s="136"/>
      <c r="I70" s="136"/>
      <c r="J70" s="118"/>
    </row>
    <row r="71" spans="1:10" ht="23.25" x14ac:dyDescent="0.35">
      <c r="A71" s="140"/>
      <c r="B71" s="7">
        <v>62</v>
      </c>
      <c r="C71" s="11" t="s">
        <v>28</v>
      </c>
      <c r="D71" s="9" t="s">
        <v>107</v>
      </c>
      <c r="E71" s="101">
        <v>260</v>
      </c>
      <c r="F71" s="136"/>
      <c r="G71" s="136"/>
      <c r="H71" s="136"/>
      <c r="I71" s="136"/>
      <c r="J71" s="118"/>
    </row>
    <row r="72" spans="1:10" ht="23.25" x14ac:dyDescent="0.35">
      <c r="A72" s="140"/>
      <c r="B72" s="7">
        <v>63</v>
      </c>
      <c r="C72" s="11" t="s">
        <v>56</v>
      </c>
      <c r="D72" s="9" t="s">
        <v>107</v>
      </c>
      <c r="E72" s="101">
        <v>390</v>
      </c>
      <c r="F72" s="136"/>
      <c r="G72" s="136"/>
      <c r="H72" s="136"/>
      <c r="I72" s="136"/>
      <c r="J72" s="118"/>
    </row>
    <row r="73" spans="1:10" ht="23.25" x14ac:dyDescent="0.35">
      <c r="A73" s="140"/>
      <c r="B73" s="7">
        <v>64</v>
      </c>
      <c r="C73" s="11" t="s">
        <v>57</v>
      </c>
      <c r="D73" s="9" t="s">
        <v>107</v>
      </c>
      <c r="E73" s="101">
        <v>480</v>
      </c>
      <c r="F73" s="136"/>
      <c r="G73" s="136"/>
      <c r="H73" s="136"/>
      <c r="I73" s="136"/>
      <c r="J73" s="118"/>
    </row>
    <row r="74" spans="1:10" ht="23.25" x14ac:dyDescent="0.35">
      <c r="A74" s="140"/>
      <c r="B74" s="7">
        <v>65</v>
      </c>
      <c r="C74" s="11" t="s">
        <v>115</v>
      </c>
      <c r="D74" s="9" t="s">
        <v>6</v>
      </c>
      <c r="E74" s="101">
        <v>110</v>
      </c>
      <c r="F74" s="136"/>
      <c r="G74" s="136"/>
      <c r="H74" s="136"/>
      <c r="I74" s="136"/>
      <c r="J74" s="118"/>
    </row>
    <row r="75" spans="1:10" ht="23.25" x14ac:dyDescent="0.35">
      <c r="A75" s="140"/>
      <c r="B75" s="7">
        <v>66</v>
      </c>
      <c r="C75" s="11" t="s">
        <v>48</v>
      </c>
      <c r="D75" s="9" t="s">
        <v>107</v>
      </c>
      <c r="E75" s="101">
        <v>350</v>
      </c>
      <c r="F75" s="136"/>
      <c r="G75" s="136"/>
      <c r="H75" s="136"/>
      <c r="I75" s="136"/>
      <c r="J75" s="118"/>
    </row>
    <row r="76" spans="1:10" ht="23.25" x14ac:dyDescent="0.35">
      <c r="A76" s="140"/>
      <c r="B76" s="7">
        <v>67</v>
      </c>
      <c r="C76" s="11" t="s">
        <v>29</v>
      </c>
      <c r="D76" s="9" t="s">
        <v>107</v>
      </c>
      <c r="E76" s="101">
        <v>450</v>
      </c>
      <c r="F76" s="136"/>
      <c r="G76" s="136"/>
      <c r="H76" s="136"/>
      <c r="I76" s="136"/>
      <c r="J76" s="118"/>
    </row>
    <row r="77" spans="1:10" ht="23.25" x14ac:dyDescent="0.35">
      <c r="A77" s="140"/>
      <c r="B77" s="7">
        <v>68</v>
      </c>
      <c r="C77" s="11" t="s">
        <v>30</v>
      </c>
      <c r="D77" s="9" t="s">
        <v>107</v>
      </c>
      <c r="E77" s="101">
        <v>400</v>
      </c>
      <c r="F77" s="136"/>
      <c r="G77" s="136"/>
      <c r="H77" s="136"/>
      <c r="I77" s="136"/>
      <c r="J77" s="118"/>
    </row>
    <row r="78" spans="1:10" ht="23.25" x14ac:dyDescent="0.35">
      <c r="A78" s="140"/>
      <c r="B78" s="7">
        <v>69</v>
      </c>
      <c r="C78" s="20" t="s">
        <v>64</v>
      </c>
      <c r="D78" s="9" t="s">
        <v>6</v>
      </c>
      <c r="E78" s="101">
        <v>170</v>
      </c>
      <c r="F78" s="136"/>
      <c r="G78" s="136"/>
      <c r="H78" s="136"/>
      <c r="I78" s="136"/>
      <c r="J78" s="118"/>
    </row>
    <row r="79" spans="1:10" ht="23.25" x14ac:dyDescent="0.35">
      <c r="A79" s="140"/>
      <c r="B79" s="7">
        <v>70</v>
      </c>
      <c r="C79" s="75" t="s">
        <v>58</v>
      </c>
      <c r="D79" s="9" t="s">
        <v>6</v>
      </c>
      <c r="E79" s="101">
        <v>800</v>
      </c>
      <c r="F79" s="136"/>
      <c r="G79" s="136"/>
      <c r="H79" s="136"/>
      <c r="I79" s="136"/>
      <c r="J79" s="118"/>
    </row>
    <row r="80" spans="1:10" ht="23.25" x14ac:dyDescent="0.35">
      <c r="A80" s="140"/>
      <c r="B80" s="7">
        <v>71</v>
      </c>
      <c r="C80" s="32" t="s">
        <v>33</v>
      </c>
      <c r="D80" s="30" t="s">
        <v>21</v>
      </c>
      <c r="E80" s="104" t="s">
        <v>49</v>
      </c>
      <c r="F80" s="137"/>
      <c r="G80" s="137"/>
      <c r="H80" s="137"/>
      <c r="I80" s="137"/>
      <c r="J80" s="105"/>
    </row>
    <row r="81" spans="1:10" ht="24" thickBot="1" x14ac:dyDescent="0.4">
      <c r="A81" s="139"/>
      <c r="B81" s="69">
        <v>72</v>
      </c>
      <c r="C81" s="11" t="s">
        <v>59</v>
      </c>
      <c r="D81" s="9" t="s">
        <v>107</v>
      </c>
      <c r="E81" s="101">
        <v>30</v>
      </c>
      <c r="F81" s="136"/>
      <c r="G81" s="136"/>
      <c r="H81" s="136"/>
      <c r="I81" s="136"/>
      <c r="J81" s="118"/>
    </row>
    <row r="82" spans="1:10" ht="23.25" customHeight="1" x14ac:dyDescent="0.35">
      <c r="A82" s="141" t="s">
        <v>31</v>
      </c>
      <c r="B82" s="2">
        <v>73</v>
      </c>
      <c r="C82" s="10" t="s">
        <v>122</v>
      </c>
      <c r="D82" s="4" t="s">
        <v>107</v>
      </c>
      <c r="E82" s="116">
        <v>80</v>
      </c>
      <c r="F82" s="144"/>
      <c r="G82" s="144"/>
      <c r="H82" s="144"/>
      <c r="I82" s="144"/>
      <c r="J82" s="117"/>
    </row>
    <row r="83" spans="1:10" ht="23.25" customHeight="1" thickBot="1" x14ac:dyDescent="0.4">
      <c r="A83" s="142"/>
      <c r="B83" s="62">
        <v>74</v>
      </c>
      <c r="C83" s="78" t="s">
        <v>121</v>
      </c>
      <c r="D83" s="73" t="s">
        <v>107</v>
      </c>
      <c r="E83" s="108">
        <v>150</v>
      </c>
      <c r="F83" s="143"/>
      <c r="G83" s="143"/>
      <c r="H83" s="143"/>
      <c r="I83" s="143"/>
      <c r="J83" s="109"/>
    </row>
    <row r="84" spans="1:10" ht="23.25" x14ac:dyDescent="0.35">
      <c r="A84" s="138" t="s">
        <v>32</v>
      </c>
      <c r="B84" s="2">
        <v>75</v>
      </c>
      <c r="C84" s="10" t="s">
        <v>100</v>
      </c>
      <c r="D84" s="4"/>
      <c r="E84" s="116" t="s">
        <v>118</v>
      </c>
      <c r="F84" s="144"/>
      <c r="G84" s="144"/>
      <c r="H84" s="144"/>
      <c r="I84" s="144"/>
      <c r="J84" s="117"/>
    </row>
    <row r="85" spans="1:10" ht="23.25" customHeight="1" x14ac:dyDescent="0.35">
      <c r="A85" s="140"/>
      <c r="B85" s="7">
        <v>76</v>
      </c>
      <c r="C85" s="32" t="s">
        <v>101</v>
      </c>
      <c r="D85" s="9"/>
      <c r="E85" s="101" t="s">
        <v>118</v>
      </c>
      <c r="F85" s="136"/>
      <c r="G85" s="136"/>
      <c r="H85" s="136"/>
      <c r="I85" s="136"/>
      <c r="J85" s="118"/>
    </row>
    <row r="86" spans="1:10" ht="23.25" x14ac:dyDescent="0.35">
      <c r="A86" s="140"/>
      <c r="B86" s="7">
        <v>77</v>
      </c>
      <c r="C86" s="32" t="s">
        <v>126</v>
      </c>
      <c r="D86" s="9" t="s">
        <v>129</v>
      </c>
      <c r="E86" s="101">
        <v>400</v>
      </c>
      <c r="F86" s="136"/>
      <c r="G86" s="136"/>
      <c r="H86" s="136"/>
      <c r="I86" s="136"/>
      <c r="J86" s="118"/>
    </row>
    <row r="87" spans="1:10" ht="23.25" x14ac:dyDescent="0.35">
      <c r="A87" s="140"/>
      <c r="B87" s="7">
        <v>78</v>
      </c>
      <c r="C87" s="11" t="s">
        <v>127</v>
      </c>
      <c r="D87" s="9"/>
      <c r="E87" s="101" t="s">
        <v>118</v>
      </c>
      <c r="F87" s="136"/>
      <c r="G87" s="136"/>
      <c r="H87" s="136"/>
      <c r="I87" s="136"/>
      <c r="J87" s="118"/>
    </row>
    <row r="88" spans="1:10" ht="23.25" x14ac:dyDescent="0.35">
      <c r="A88" s="140"/>
      <c r="B88" s="7">
        <v>79</v>
      </c>
      <c r="C88" s="11" t="s">
        <v>73</v>
      </c>
      <c r="D88" s="9" t="s">
        <v>74</v>
      </c>
      <c r="E88" s="101">
        <v>2000</v>
      </c>
      <c r="F88" s="136"/>
      <c r="G88" s="136"/>
      <c r="H88" s="136"/>
      <c r="I88" s="136"/>
      <c r="J88" s="118"/>
    </row>
    <row r="89" spans="1:10" ht="23.25" x14ac:dyDescent="0.35">
      <c r="A89" s="140"/>
      <c r="B89" s="7">
        <v>80</v>
      </c>
      <c r="C89" s="11" t="s">
        <v>156</v>
      </c>
      <c r="D89" s="9"/>
      <c r="E89" s="101" t="s">
        <v>155</v>
      </c>
      <c r="F89" s="136"/>
      <c r="G89" s="136"/>
      <c r="H89" s="136"/>
      <c r="I89" s="136"/>
      <c r="J89" s="118"/>
    </row>
    <row r="90" spans="1:10" ht="24" thickBot="1" x14ac:dyDescent="0.4">
      <c r="A90" s="140"/>
      <c r="B90" s="5">
        <v>81</v>
      </c>
      <c r="C90" s="56" t="s">
        <v>116</v>
      </c>
      <c r="D90" s="9"/>
      <c r="E90" s="151" t="s">
        <v>117</v>
      </c>
      <c r="F90" s="152"/>
      <c r="G90" s="152"/>
      <c r="H90" s="152"/>
      <c r="I90" s="152"/>
      <c r="J90" s="153"/>
    </row>
    <row r="91" spans="1:10" ht="23.25" x14ac:dyDescent="0.35">
      <c r="A91" s="94"/>
      <c r="B91" s="69">
        <v>82</v>
      </c>
      <c r="C91" s="95" t="s">
        <v>146</v>
      </c>
      <c r="D91" s="30" t="s">
        <v>6</v>
      </c>
      <c r="E91" s="145">
        <v>5125</v>
      </c>
      <c r="F91" s="146"/>
      <c r="G91" s="146"/>
      <c r="H91" s="146"/>
      <c r="I91" s="146"/>
      <c r="J91" s="147"/>
    </row>
    <row r="92" spans="1:10" ht="24" thickBot="1" x14ac:dyDescent="0.4">
      <c r="A92" s="94"/>
      <c r="B92" s="5">
        <v>83</v>
      </c>
      <c r="C92" s="95" t="s">
        <v>147</v>
      </c>
      <c r="D92" s="30" t="s">
        <v>6</v>
      </c>
      <c r="E92" s="148">
        <v>2960</v>
      </c>
      <c r="F92" s="149"/>
      <c r="G92" s="149"/>
      <c r="H92" s="149"/>
      <c r="I92" s="149"/>
      <c r="J92" s="150"/>
    </row>
    <row r="93" spans="1:10" ht="23.25" x14ac:dyDescent="0.35">
      <c r="A93" s="138" t="s">
        <v>86</v>
      </c>
      <c r="B93" s="19">
        <v>84</v>
      </c>
      <c r="C93" s="65" t="s">
        <v>72</v>
      </c>
      <c r="D93" s="4" t="s">
        <v>107</v>
      </c>
      <c r="E93" s="116">
        <v>25</v>
      </c>
      <c r="F93" s="144"/>
      <c r="G93" s="144"/>
      <c r="H93" s="144"/>
      <c r="I93" s="144"/>
      <c r="J93" s="117"/>
    </row>
    <row r="94" spans="1:10" ht="23.25" x14ac:dyDescent="0.35">
      <c r="A94" s="140"/>
      <c r="B94" s="7">
        <v>85</v>
      </c>
      <c r="C94" s="66" t="s">
        <v>3</v>
      </c>
      <c r="D94" s="9" t="s">
        <v>107</v>
      </c>
      <c r="E94" s="101">
        <v>85</v>
      </c>
      <c r="F94" s="136"/>
      <c r="G94" s="136"/>
      <c r="H94" s="136"/>
      <c r="I94" s="136"/>
      <c r="J94" s="118"/>
    </row>
    <row r="95" spans="1:10" ht="23.25" x14ac:dyDescent="0.35">
      <c r="A95" s="140"/>
      <c r="B95" s="7">
        <v>86</v>
      </c>
      <c r="C95" s="66" t="s">
        <v>4</v>
      </c>
      <c r="D95" s="9" t="s">
        <v>107</v>
      </c>
      <c r="E95" s="101">
        <v>80</v>
      </c>
      <c r="F95" s="136"/>
      <c r="G95" s="136"/>
      <c r="H95" s="136"/>
      <c r="I95" s="136"/>
      <c r="J95" s="118"/>
    </row>
    <row r="96" spans="1:10" ht="23.25" x14ac:dyDescent="0.35">
      <c r="A96" s="140"/>
      <c r="B96" s="7">
        <v>87</v>
      </c>
      <c r="C96" s="66" t="s">
        <v>75</v>
      </c>
      <c r="D96" s="9" t="s">
        <v>107</v>
      </c>
      <c r="E96" s="101">
        <v>80</v>
      </c>
      <c r="F96" s="136"/>
      <c r="G96" s="136"/>
      <c r="H96" s="136"/>
      <c r="I96" s="136"/>
      <c r="J96" s="118"/>
    </row>
    <row r="97" spans="1:10" ht="23.25" x14ac:dyDescent="0.35">
      <c r="A97" s="140"/>
      <c r="B97" s="7">
        <v>88</v>
      </c>
      <c r="C97" s="66" t="s">
        <v>76</v>
      </c>
      <c r="D97" s="9" t="s">
        <v>107</v>
      </c>
      <c r="E97" s="101">
        <v>190</v>
      </c>
      <c r="F97" s="136"/>
      <c r="G97" s="136"/>
      <c r="H97" s="136"/>
      <c r="I97" s="136"/>
      <c r="J97" s="118"/>
    </row>
    <row r="98" spans="1:10" ht="23.25" x14ac:dyDescent="0.35">
      <c r="A98" s="140"/>
      <c r="B98" s="7">
        <v>89</v>
      </c>
      <c r="C98" s="66" t="s">
        <v>85</v>
      </c>
      <c r="D98" s="9" t="s">
        <v>107</v>
      </c>
      <c r="E98" s="101">
        <v>55</v>
      </c>
      <c r="F98" s="136"/>
      <c r="G98" s="136">
        <v>42</v>
      </c>
      <c r="H98" s="136"/>
      <c r="I98" s="136">
        <v>45</v>
      </c>
      <c r="J98" s="118"/>
    </row>
    <row r="99" spans="1:10" ht="23.25" x14ac:dyDescent="0.35">
      <c r="A99" s="140"/>
      <c r="B99" s="7">
        <v>90</v>
      </c>
      <c r="C99" s="66" t="s">
        <v>65</v>
      </c>
      <c r="D99" s="9" t="s">
        <v>107</v>
      </c>
      <c r="E99" s="101">
        <v>80</v>
      </c>
      <c r="F99" s="136"/>
      <c r="G99" s="136">
        <v>52</v>
      </c>
      <c r="H99" s="136"/>
      <c r="I99" s="136">
        <v>60</v>
      </c>
      <c r="J99" s="118"/>
    </row>
    <row r="100" spans="1:10" ht="23.25" x14ac:dyDescent="0.35">
      <c r="A100" s="140"/>
      <c r="B100" s="7">
        <v>91</v>
      </c>
      <c r="C100" s="67" t="s">
        <v>47</v>
      </c>
      <c r="D100" s="9" t="s">
        <v>107</v>
      </c>
      <c r="E100" s="101">
        <v>150</v>
      </c>
      <c r="F100" s="136"/>
      <c r="G100" s="136">
        <v>120</v>
      </c>
      <c r="H100" s="136"/>
      <c r="I100" s="136">
        <v>140</v>
      </c>
      <c r="J100" s="118"/>
    </row>
    <row r="101" spans="1:10" ht="26.25" customHeight="1" x14ac:dyDescent="0.35">
      <c r="A101" s="140"/>
      <c r="B101" s="7">
        <v>92</v>
      </c>
      <c r="C101" s="67" t="s">
        <v>67</v>
      </c>
      <c r="D101" s="9" t="s">
        <v>107</v>
      </c>
      <c r="E101" s="101">
        <v>50</v>
      </c>
      <c r="F101" s="136"/>
      <c r="G101" s="136">
        <v>50</v>
      </c>
      <c r="H101" s="136"/>
      <c r="I101" s="136">
        <v>50</v>
      </c>
      <c r="J101" s="118"/>
    </row>
    <row r="102" spans="1:10" ht="26.25" customHeight="1" thickBot="1" x14ac:dyDescent="0.3">
      <c r="A102" s="139"/>
      <c r="B102" s="5">
        <v>93</v>
      </c>
      <c r="C102" s="83" t="s">
        <v>26</v>
      </c>
      <c r="D102" s="12" t="s">
        <v>6</v>
      </c>
      <c r="E102" s="108">
        <v>120</v>
      </c>
      <c r="F102" s="143"/>
      <c r="G102" s="143"/>
      <c r="H102" s="143"/>
      <c r="I102" s="143"/>
      <c r="J102" s="109"/>
    </row>
    <row r="103" spans="1:10" s="92" customFormat="1" ht="26.25" customHeight="1" x14ac:dyDescent="0.2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</row>
    <row r="104" spans="1:10" ht="26.25" customHeight="1" x14ac:dyDescent="0.2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</row>
    <row r="105" spans="1:10" ht="26.25" customHeight="1" x14ac:dyDescent="0.25">
      <c r="A105" s="134" t="s">
        <v>153</v>
      </c>
      <c r="B105" s="134"/>
      <c r="C105" s="134"/>
      <c r="D105" s="134"/>
      <c r="E105" s="134"/>
      <c r="F105" s="134"/>
      <c r="G105" s="134"/>
      <c r="H105" s="134"/>
      <c r="I105" s="134"/>
      <c r="J105" s="134"/>
    </row>
    <row r="106" spans="1:10" ht="26.25" customHeight="1" x14ac:dyDescent="0.2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</row>
    <row r="107" spans="1:10" ht="26.25" customHeight="1" x14ac:dyDescent="0.35">
      <c r="A107" s="125" t="s">
        <v>138</v>
      </c>
      <c r="B107" s="125"/>
      <c r="C107" s="125"/>
      <c r="D107" s="125"/>
      <c r="E107" s="125"/>
      <c r="F107" s="125"/>
      <c r="G107" s="125"/>
      <c r="H107" s="125"/>
      <c r="I107" s="125"/>
      <c r="J107" s="125"/>
    </row>
    <row r="108" spans="1:10" ht="26.25" customHeight="1" x14ac:dyDescent="0.35">
      <c r="A108" s="176" t="s">
        <v>143</v>
      </c>
      <c r="B108" s="176"/>
      <c r="C108" s="176"/>
      <c r="D108" s="176"/>
      <c r="E108" s="176"/>
      <c r="F108" s="176"/>
      <c r="G108" s="176"/>
      <c r="H108" s="176"/>
      <c r="I108" s="176"/>
      <c r="J108" s="176"/>
    </row>
  </sheetData>
  <mergeCells count="173">
    <mergeCell ref="A105:J106"/>
    <mergeCell ref="A103:J104"/>
    <mergeCell ref="A107:J107"/>
    <mergeCell ref="A108:J108"/>
    <mergeCell ref="C1:F2"/>
    <mergeCell ref="E86:J86"/>
    <mergeCell ref="E76:J76"/>
    <mergeCell ref="E77:J77"/>
    <mergeCell ref="E80:J80"/>
    <mergeCell ref="E72:J72"/>
    <mergeCell ref="E71:J71"/>
    <mergeCell ref="E73:J73"/>
    <mergeCell ref="E74:J74"/>
    <mergeCell ref="E75:J75"/>
    <mergeCell ref="E84:J84"/>
    <mergeCell ref="G34:H34"/>
    <mergeCell ref="G35:H35"/>
    <mergeCell ref="I35:J35"/>
    <mergeCell ref="E42:J42"/>
    <mergeCell ref="E33:F33"/>
    <mergeCell ref="I32:J32"/>
    <mergeCell ref="I33:J33"/>
    <mergeCell ref="I34:J34"/>
    <mergeCell ref="G32:H32"/>
    <mergeCell ref="G27:H27"/>
    <mergeCell ref="G28:H28"/>
    <mergeCell ref="G29:H29"/>
    <mergeCell ref="I29:J29"/>
    <mergeCell ref="I31:J31"/>
    <mergeCell ref="G31:H31"/>
    <mergeCell ref="G25:H25"/>
    <mergeCell ref="G23:H23"/>
    <mergeCell ref="G24:H24"/>
    <mergeCell ref="I24:J24"/>
    <mergeCell ref="I25:J25"/>
    <mergeCell ref="I26:J26"/>
    <mergeCell ref="I27:J27"/>
    <mergeCell ref="I28:J28"/>
    <mergeCell ref="E63:J63"/>
    <mergeCell ref="E64:J64"/>
    <mergeCell ref="E65:J65"/>
    <mergeCell ref="E52:J52"/>
    <mergeCell ref="E53:J53"/>
    <mergeCell ref="E54:J54"/>
    <mergeCell ref="E55:J55"/>
    <mergeCell ref="E27:F27"/>
    <mergeCell ref="E28:F28"/>
    <mergeCell ref="E29:F29"/>
    <mergeCell ref="E56:J56"/>
    <mergeCell ref="E57:J57"/>
    <mergeCell ref="E58:J58"/>
    <mergeCell ref="E59:J59"/>
    <mergeCell ref="E61:J61"/>
    <mergeCell ref="E34:F34"/>
    <mergeCell ref="G33:H33"/>
    <mergeCell ref="E62:J62"/>
    <mergeCell ref="E30:F30"/>
    <mergeCell ref="G30:H30"/>
    <mergeCell ref="I30:J30"/>
    <mergeCell ref="E60:J60"/>
    <mergeCell ref="E31:F31"/>
    <mergeCell ref="E32:F32"/>
    <mergeCell ref="A6:D6"/>
    <mergeCell ref="A8:A9"/>
    <mergeCell ref="B8:B9"/>
    <mergeCell ref="C8:C9"/>
    <mergeCell ref="D8:D9"/>
    <mergeCell ref="E10:F10"/>
    <mergeCell ref="E11:F11"/>
    <mergeCell ref="E9:F9"/>
    <mergeCell ref="E7:J7"/>
    <mergeCell ref="E8:J8"/>
    <mergeCell ref="I10:J10"/>
    <mergeCell ref="I11:J11"/>
    <mergeCell ref="G11:H11"/>
    <mergeCell ref="G10:H10"/>
    <mergeCell ref="G9:H9"/>
    <mergeCell ref="E26:F26"/>
    <mergeCell ref="E35:F35"/>
    <mergeCell ref="G19:H19"/>
    <mergeCell ref="E50:J50"/>
    <mergeCell ref="E12:F12"/>
    <mergeCell ref="E13:F13"/>
    <mergeCell ref="E15:F15"/>
    <mergeCell ref="E16:F16"/>
    <mergeCell ref="A7:D7"/>
    <mergeCell ref="I12:J12"/>
    <mergeCell ref="I13:J13"/>
    <mergeCell ref="I15:J15"/>
    <mergeCell ref="I16:J16"/>
    <mergeCell ref="I18:J18"/>
    <mergeCell ref="G15:H15"/>
    <mergeCell ref="G16:H16"/>
    <mergeCell ref="G12:H12"/>
    <mergeCell ref="G13:H13"/>
    <mergeCell ref="E47:J47"/>
    <mergeCell ref="E48:J48"/>
    <mergeCell ref="E49:J49"/>
    <mergeCell ref="I36:J36"/>
    <mergeCell ref="I23:J23"/>
    <mergeCell ref="G26:H26"/>
    <mergeCell ref="E41:J41"/>
    <mergeCell ref="I9:J9"/>
    <mergeCell ref="E6:J6"/>
    <mergeCell ref="E101:J101"/>
    <mergeCell ref="E85:J85"/>
    <mergeCell ref="A10:A52"/>
    <mergeCell ref="E37:F37"/>
    <mergeCell ref="G37:H37"/>
    <mergeCell ref="I37:J37"/>
    <mergeCell ref="E81:J81"/>
    <mergeCell ref="E38:J38"/>
    <mergeCell ref="E39:J39"/>
    <mergeCell ref="E40:J40"/>
    <mergeCell ref="G36:H36"/>
    <mergeCell ref="E43:J43"/>
    <mergeCell ref="E44:J44"/>
    <mergeCell ref="E45:J45"/>
    <mergeCell ref="E46:J46"/>
    <mergeCell ref="E51:J51"/>
    <mergeCell ref="E68:J68"/>
    <mergeCell ref="E22:F22"/>
    <mergeCell ref="E23:F23"/>
    <mergeCell ref="E24:F24"/>
    <mergeCell ref="E25:F25"/>
    <mergeCell ref="A93:A102"/>
    <mergeCell ref="E102:J102"/>
    <mergeCell ref="E66:J66"/>
    <mergeCell ref="E67:J67"/>
    <mergeCell ref="E98:J98"/>
    <mergeCell ref="E99:J99"/>
    <mergeCell ref="E100:J100"/>
    <mergeCell ref="E95:J95"/>
    <mergeCell ref="E96:J96"/>
    <mergeCell ref="E93:J93"/>
    <mergeCell ref="E91:J91"/>
    <mergeCell ref="E92:J92"/>
    <mergeCell ref="E90:J90"/>
    <mergeCell ref="E94:J94"/>
    <mergeCell ref="E97:J97"/>
    <mergeCell ref="E78:J78"/>
    <mergeCell ref="E79:J79"/>
    <mergeCell ref="E83:J83"/>
    <mergeCell ref="E82:J82"/>
    <mergeCell ref="E87:J87"/>
    <mergeCell ref="E88:J88"/>
    <mergeCell ref="E69:J69"/>
    <mergeCell ref="E70:J70"/>
    <mergeCell ref="E89:J89"/>
    <mergeCell ref="E14:F14"/>
    <mergeCell ref="G14:H14"/>
    <mergeCell ref="I14:J14"/>
    <mergeCell ref="A53:A54"/>
    <mergeCell ref="A55:A58"/>
    <mergeCell ref="A59:A81"/>
    <mergeCell ref="A82:A83"/>
    <mergeCell ref="A84:A90"/>
    <mergeCell ref="E36:F36"/>
    <mergeCell ref="E18:F18"/>
    <mergeCell ref="E19:F19"/>
    <mergeCell ref="E20:F20"/>
    <mergeCell ref="E21:F21"/>
    <mergeCell ref="G21:H21"/>
    <mergeCell ref="G22:H22"/>
    <mergeCell ref="I19:J19"/>
    <mergeCell ref="I20:J20"/>
    <mergeCell ref="I21:J21"/>
    <mergeCell ref="I22:J22"/>
    <mergeCell ref="G20:H20"/>
    <mergeCell ref="I17:J17"/>
    <mergeCell ref="G17:H17"/>
    <mergeCell ref="G18:H18"/>
    <mergeCell ref="E17:F17"/>
  </mergeCells>
  <pageMargins left="0.70866141732283472" right="0.70866141732283472" top="0.39370078740157483" bottom="0.3937007874015748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Прайс-лист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2017-05-17T12:08:58Z</dcterms:modified>
</cp:coreProperties>
</file>